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lancement 2020\AO 60-2020\DCE AO 60-2020 VP\"/>
    </mc:Choice>
  </mc:AlternateContent>
  <bookViews>
    <workbookView xWindow="0" yWindow="0" windowWidth="11415" windowHeight="6600"/>
  </bookViews>
  <sheets>
    <sheet name="BRD PRIX" sheetId="1" r:id="rId1"/>
  </sheets>
  <definedNames>
    <definedName name="_log1">#REF!</definedName>
    <definedName name="ENTREPRISE_AIT_HAMOU_LAHCEN">#REF!</definedName>
    <definedName name="_xlnm.Print_Titles" localSheetId="0">'BRD PRIX'!$7:$7</definedName>
    <definedName name="o">#REF!</definedName>
    <definedName name="TEST">#REF!</definedName>
    <definedName name="u">#REF!</definedName>
    <definedName name="_xlnm.Print_Area" localSheetId="0">'BRD PRIX'!$A$1:$F$1350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38" i="1" l="1"/>
  <c r="F1136" i="1"/>
  <c r="A811" i="1" l="1"/>
  <c r="A782" i="1"/>
  <c r="F779" i="1"/>
  <c r="F594" i="1" l="1"/>
  <c r="F596" i="1"/>
  <c r="F598" i="1"/>
  <c r="F626" i="1"/>
  <c r="F781" i="1" l="1"/>
  <c r="F233" i="1"/>
  <c r="F295" i="1" l="1"/>
  <c r="F1063" i="1" l="1"/>
  <c r="F142" i="1" l="1"/>
  <c r="F140" i="1"/>
  <c r="F1330" i="1" l="1"/>
  <c r="F1328" i="1"/>
  <c r="F1326" i="1"/>
  <c r="F1324" i="1"/>
  <c r="F1321" i="1"/>
  <c r="F1318" i="1"/>
  <c r="F1316" i="1"/>
  <c r="F1314" i="1"/>
  <c r="F1312" i="1"/>
  <c r="F1310" i="1"/>
  <c r="F1308" i="1"/>
  <c r="F1305" i="1"/>
  <c r="F1303" i="1"/>
  <c r="F1301" i="1"/>
  <c r="F1299" i="1"/>
  <c r="F1297" i="1"/>
  <c r="F1295" i="1"/>
  <c r="F1293" i="1"/>
  <c r="F1291" i="1"/>
  <c r="F1289" i="1"/>
  <c r="D1287" i="1"/>
  <c r="F1287" i="1" s="1"/>
  <c r="F1286" i="1"/>
  <c r="F1285" i="1"/>
  <c r="F1284" i="1"/>
  <c r="F1283" i="1"/>
  <c r="F1282" i="1"/>
  <c r="F1281" i="1"/>
  <c r="F1278" i="1"/>
  <c r="F1275" i="1"/>
  <c r="F1273" i="1"/>
  <c r="F1271" i="1"/>
  <c r="F1269" i="1"/>
  <c r="F1267" i="1"/>
  <c r="F1264" i="1"/>
  <c r="F1262" i="1"/>
  <c r="F1259" i="1"/>
  <c r="F1257" i="1"/>
  <c r="F1255" i="1"/>
  <c r="F1253" i="1"/>
  <c r="F1251" i="1"/>
  <c r="F1249" i="1"/>
  <c r="F1247" i="1"/>
  <c r="F1245" i="1"/>
  <c r="D1243" i="1"/>
  <c r="F1243" i="1" s="1"/>
  <c r="D1241" i="1"/>
  <c r="F1241" i="1" s="1"/>
  <c r="F1239" i="1"/>
  <c r="F1237" i="1"/>
  <c r="F1235" i="1"/>
  <c r="F1233" i="1"/>
  <c r="F1231" i="1"/>
  <c r="D1229" i="1"/>
  <c r="F1229" i="1" s="1"/>
  <c r="F1227" i="1"/>
  <c r="F1225" i="1"/>
  <c r="F1223" i="1"/>
  <c r="F1221" i="1"/>
  <c r="F1219" i="1"/>
  <c r="F1217" i="1"/>
  <c r="F1214" i="1"/>
  <c r="F1212" i="1"/>
  <c r="F1210" i="1"/>
  <c r="F1208" i="1"/>
  <c r="F1206" i="1"/>
  <c r="F1204" i="1"/>
  <c r="F1202" i="1"/>
  <c r="F1200" i="1"/>
  <c r="F1198" i="1"/>
  <c r="F1196" i="1"/>
  <c r="F1194" i="1"/>
  <c r="F1192" i="1"/>
  <c r="F1190" i="1"/>
  <c r="F1188" i="1"/>
  <c r="F1185" i="1"/>
  <c r="F1183" i="1"/>
  <c r="F1181" i="1"/>
  <c r="F1179" i="1"/>
  <c r="F1177" i="1"/>
  <c r="F1176" i="1"/>
  <c r="F1175" i="1"/>
  <c r="F1174" i="1"/>
  <c r="F1173" i="1"/>
  <c r="D1170" i="1"/>
  <c r="F1170" i="1" s="1"/>
  <c r="D1169" i="1"/>
  <c r="F1169" i="1" s="1"/>
  <c r="F1168" i="1"/>
  <c r="F1167" i="1"/>
  <c r="F1166" i="1"/>
  <c r="F1165" i="1"/>
  <c r="F1164" i="1"/>
  <c r="F1163" i="1"/>
  <c r="F1160" i="1"/>
  <c r="F1159" i="1"/>
  <c r="F1156" i="1"/>
  <c r="F1154" i="1"/>
  <c r="F1151" i="1"/>
  <c r="F1149" i="1"/>
  <c r="F1144" i="1"/>
  <c r="F1142" i="1"/>
  <c r="F1140" i="1"/>
  <c r="F1131" i="1"/>
  <c r="F1129" i="1"/>
  <c r="F1126" i="1"/>
  <c r="F1124" i="1"/>
  <c r="F1122" i="1"/>
  <c r="F1120" i="1"/>
  <c r="F1117" i="1"/>
  <c r="F1115" i="1"/>
  <c r="F1113" i="1"/>
  <c r="F1111" i="1"/>
  <c r="F1109" i="1"/>
  <c r="F1106" i="1"/>
  <c r="F1104" i="1"/>
  <c r="F1102" i="1"/>
  <c r="F1100" i="1"/>
  <c r="F1098" i="1"/>
  <c r="F1095" i="1"/>
  <c r="F1093" i="1"/>
  <c r="F1091" i="1"/>
  <c r="F1089" i="1"/>
  <c r="F1087" i="1"/>
  <c r="F1085" i="1"/>
  <c r="F1083" i="1"/>
  <c r="F1080" i="1"/>
  <c r="F1078" i="1"/>
  <c r="F1076" i="1"/>
  <c r="F1074" i="1"/>
  <c r="F1072" i="1"/>
  <c r="F1070" i="1"/>
  <c r="F1067" i="1"/>
  <c r="F1065" i="1"/>
  <c r="F1061" i="1"/>
  <c r="F1058" i="1"/>
  <c r="F1056" i="1"/>
  <c r="F1053" i="1"/>
  <c r="F1051" i="1"/>
  <c r="F1049" i="1"/>
  <c r="F1046" i="1"/>
  <c r="F1043" i="1"/>
  <c r="F1040" i="1"/>
  <c r="F1038" i="1"/>
  <c r="F1035" i="1"/>
  <c r="F1032" i="1"/>
  <c r="F1030" i="1"/>
  <c r="F1027" i="1"/>
  <c r="F1025" i="1"/>
  <c r="F1023" i="1"/>
  <c r="F1021" i="1"/>
  <c r="F1019" i="1"/>
  <c r="F1017" i="1"/>
  <c r="F1015" i="1"/>
  <c r="A1024" i="1"/>
  <c r="A1026" i="1" s="1"/>
  <c r="A1028" i="1" s="1"/>
  <c r="A1033" i="1" s="1"/>
  <c r="A1036" i="1" s="1"/>
  <c r="A1039" i="1" s="1"/>
  <c r="A1041" i="1" s="1"/>
  <c r="A1044" i="1" s="1"/>
  <c r="A1047" i="1" s="1"/>
  <c r="A1054" i="1" s="1"/>
  <c r="A1057" i="1" s="1"/>
  <c r="A1059" i="1" s="1"/>
  <c r="F1012" i="1"/>
  <c r="F1010" i="1"/>
  <c r="F1007" i="1"/>
  <c r="F1004" i="1"/>
  <c r="F1001" i="1"/>
  <c r="F998" i="1"/>
  <c r="F996" i="1"/>
  <c r="F994" i="1"/>
  <c r="F991" i="1"/>
  <c r="F989" i="1"/>
  <c r="F987" i="1"/>
  <c r="F984" i="1"/>
  <c r="F982" i="1"/>
  <c r="F980" i="1"/>
  <c r="F978" i="1"/>
  <c r="F976" i="1"/>
  <c r="F974" i="1"/>
  <c r="F972" i="1"/>
  <c r="F970" i="1"/>
  <c r="F968" i="1"/>
  <c r="F966" i="1"/>
  <c r="F963" i="1"/>
  <c r="F961" i="1"/>
  <c r="F954" i="1"/>
  <c r="F952" i="1"/>
  <c r="F949" i="1"/>
  <c r="F947" i="1"/>
  <c r="F945" i="1"/>
  <c r="F943" i="1"/>
  <c r="F938" i="1"/>
  <c r="F936" i="1"/>
  <c r="F934" i="1"/>
  <c r="F931" i="1"/>
  <c r="F929" i="1"/>
  <c r="F927" i="1"/>
  <c r="F925" i="1"/>
  <c r="F920" i="1"/>
  <c r="F918" i="1"/>
  <c r="F916" i="1"/>
  <c r="F914" i="1"/>
  <c r="F912" i="1"/>
  <c r="F910" i="1"/>
  <c r="F906" i="1"/>
  <c r="F904" i="1"/>
  <c r="F902" i="1"/>
  <c r="F900" i="1"/>
  <c r="F898" i="1"/>
  <c r="F896" i="1"/>
  <c r="F894" i="1"/>
  <c r="F892" i="1"/>
  <c r="F890" i="1"/>
  <c r="F888" i="1"/>
  <c r="F886" i="1"/>
  <c r="F884" i="1"/>
  <c r="F881" i="1"/>
  <c r="F879" i="1"/>
  <c r="F876" i="1"/>
  <c r="F874" i="1"/>
  <c r="F872" i="1"/>
  <c r="F870" i="1"/>
  <c r="F868" i="1"/>
  <c r="F866" i="1"/>
  <c r="F864" i="1"/>
  <c r="F860" i="1"/>
  <c r="F858" i="1"/>
  <c r="F855" i="1"/>
  <c r="F852" i="1"/>
  <c r="F850" i="1"/>
  <c r="F848" i="1"/>
  <c r="F846" i="1"/>
  <c r="F844" i="1"/>
  <c r="F841" i="1"/>
  <c r="F839" i="1"/>
  <c r="F837" i="1"/>
  <c r="F834" i="1"/>
  <c r="F832" i="1"/>
  <c r="F830" i="1"/>
  <c r="F828" i="1"/>
  <c r="F825" i="1"/>
  <c r="F823" i="1"/>
  <c r="F821" i="1"/>
  <c r="F819" i="1"/>
  <c r="F817" i="1"/>
  <c r="F815" i="1"/>
  <c r="A813" i="1"/>
  <c r="A826" i="1" s="1"/>
  <c r="F812" i="1"/>
  <c r="F806" i="1"/>
  <c r="F804" i="1"/>
  <c r="F802" i="1"/>
  <c r="F800" i="1"/>
  <c r="F798" i="1"/>
  <c r="F796" i="1"/>
  <c r="F794" i="1"/>
  <c r="F792" i="1"/>
  <c r="F790" i="1"/>
  <c r="F788" i="1"/>
  <c r="F786" i="1"/>
  <c r="F783" i="1"/>
  <c r="F775" i="1"/>
  <c r="F774" i="1"/>
  <c r="F773" i="1"/>
  <c r="F772" i="1"/>
  <c r="F771" i="1"/>
  <c r="F770" i="1"/>
  <c r="F769" i="1"/>
  <c r="F768" i="1"/>
  <c r="F767" i="1"/>
  <c r="F765" i="1"/>
  <c r="F763" i="1"/>
  <c r="F760" i="1"/>
  <c r="F758" i="1"/>
  <c r="F756" i="1"/>
  <c r="F754" i="1"/>
  <c r="F752" i="1"/>
  <c r="F750" i="1"/>
  <c r="F746" i="1"/>
  <c r="F744" i="1"/>
  <c r="F742" i="1"/>
  <c r="F740" i="1"/>
  <c r="F738" i="1"/>
  <c r="F735" i="1"/>
  <c r="F733" i="1"/>
  <c r="F731" i="1"/>
  <c r="F729" i="1"/>
  <c r="F727" i="1"/>
  <c r="F725" i="1"/>
  <c r="F723" i="1"/>
  <c r="F720" i="1"/>
  <c r="F718" i="1"/>
  <c r="F716" i="1"/>
  <c r="F714" i="1"/>
  <c r="F712" i="1"/>
  <c r="F709" i="1"/>
  <c r="F707" i="1"/>
  <c r="F703" i="1"/>
  <c r="F701" i="1"/>
  <c r="F698" i="1"/>
  <c r="F696" i="1"/>
  <c r="F694" i="1"/>
  <c r="F692" i="1"/>
  <c r="F688" i="1"/>
  <c r="F686" i="1"/>
  <c r="F683" i="1"/>
  <c r="F681" i="1"/>
  <c r="F679" i="1"/>
  <c r="F677" i="1"/>
  <c r="F673" i="1"/>
  <c r="F671" i="1"/>
  <c r="F669" i="1"/>
  <c r="F667" i="1"/>
  <c r="F664" i="1"/>
  <c r="F662" i="1"/>
  <c r="F660" i="1"/>
  <c r="F658" i="1"/>
  <c r="F656" i="1"/>
  <c r="F653" i="1"/>
  <c r="F651" i="1"/>
  <c r="F649" i="1"/>
  <c r="F646" i="1"/>
  <c r="F644" i="1"/>
  <c r="F642" i="1"/>
  <c r="F640" i="1"/>
  <c r="F635" i="1"/>
  <c r="F633" i="1"/>
  <c r="F631" i="1"/>
  <c r="F624" i="1"/>
  <c r="F622" i="1"/>
  <c r="F620" i="1"/>
  <c r="F618" i="1"/>
  <c r="F616" i="1"/>
  <c r="F614" i="1"/>
  <c r="F612" i="1"/>
  <c r="F610" i="1"/>
  <c r="F608" i="1"/>
  <c r="F606" i="1"/>
  <c r="F604" i="1"/>
  <c r="F602" i="1"/>
  <c r="F600" i="1"/>
  <c r="F592" i="1"/>
  <c r="F590" i="1"/>
  <c r="F588" i="1"/>
  <c r="F586" i="1"/>
  <c r="F584" i="1"/>
  <c r="F582" i="1"/>
  <c r="F580" i="1"/>
  <c r="F578" i="1"/>
  <c r="F574" i="1"/>
  <c r="F571" i="1"/>
  <c r="F569" i="1"/>
  <c r="F567" i="1"/>
  <c r="F565" i="1"/>
  <c r="F563" i="1"/>
  <c r="F560" i="1"/>
  <c r="F558" i="1"/>
  <c r="F556" i="1"/>
  <c r="F554" i="1"/>
  <c r="F552" i="1"/>
  <c r="F550" i="1"/>
  <c r="F548" i="1"/>
  <c r="F546" i="1"/>
  <c r="F544" i="1"/>
  <c r="F542" i="1"/>
  <c r="F540" i="1"/>
  <c r="F538" i="1"/>
  <c r="F536" i="1"/>
  <c r="F534" i="1"/>
  <c r="F532" i="1"/>
  <c r="F529" i="1"/>
  <c r="F527" i="1"/>
  <c r="F525" i="1"/>
  <c r="F523" i="1"/>
  <c r="F521" i="1"/>
  <c r="F519" i="1"/>
  <c r="F517" i="1"/>
  <c r="F515" i="1"/>
  <c r="F513" i="1"/>
  <c r="F511" i="1"/>
  <c r="F509" i="1"/>
  <c r="F507" i="1"/>
  <c r="F505" i="1"/>
  <c r="F503" i="1"/>
  <c r="F501" i="1"/>
  <c r="F499" i="1"/>
  <c r="F496" i="1"/>
  <c r="F494" i="1"/>
  <c r="F492" i="1"/>
  <c r="F490" i="1"/>
  <c r="F488" i="1"/>
  <c r="F486" i="1"/>
  <c r="F484" i="1"/>
  <c r="F482" i="1"/>
  <c r="F480" i="1"/>
  <c r="F478" i="1"/>
  <c r="F476" i="1"/>
  <c r="F474" i="1"/>
  <c r="F472" i="1"/>
  <c r="F470" i="1"/>
  <c r="F468" i="1"/>
  <c r="F466" i="1"/>
  <c r="F464" i="1"/>
  <c r="F462" i="1"/>
  <c r="F460" i="1"/>
  <c r="F458" i="1"/>
  <c r="F455" i="1"/>
  <c r="F453" i="1"/>
  <c r="F451" i="1"/>
  <c r="F449" i="1"/>
  <c r="F447" i="1"/>
  <c r="F445" i="1"/>
  <c r="F443" i="1"/>
  <c r="F440" i="1"/>
  <c r="F438" i="1"/>
  <c r="F436" i="1"/>
  <c r="F434" i="1"/>
  <c r="F432" i="1"/>
  <c r="F430" i="1"/>
  <c r="F428" i="1"/>
  <c r="F426" i="1"/>
  <c r="F424" i="1"/>
  <c r="F422" i="1"/>
  <c r="F420" i="1"/>
  <c r="F418" i="1"/>
  <c r="F416" i="1"/>
  <c r="F414" i="1"/>
  <c r="F412" i="1"/>
  <c r="F410" i="1"/>
  <c r="F408" i="1"/>
  <c r="F406" i="1"/>
  <c r="F404" i="1"/>
  <c r="F402" i="1"/>
  <c r="F400" i="1"/>
  <c r="F398" i="1"/>
  <c r="F396" i="1"/>
  <c r="F394" i="1"/>
  <c r="F392" i="1"/>
  <c r="F390" i="1"/>
  <c r="F388" i="1"/>
  <c r="F386" i="1"/>
  <c r="F384" i="1"/>
  <c r="F382" i="1"/>
  <c r="F380" i="1"/>
  <c r="F378" i="1"/>
  <c r="F376" i="1"/>
  <c r="F374" i="1"/>
  <c r="F372" i="1"/>
  <c r="F370" i="1"/>
  <c r="F368" i="1"/>
  <c r="F366" i="1"/>
  <c r="F364" i="1"/>
  <c r="F362" i="1"/>
  <c r="F360" i="1"/>
  <c r="F358" i="1"/>
  <c r="F356" i="1"/>
  <c r="F354" i="1"/>
  <c r="F352" i="1"/>
  <c r="F350" i="1"/>
  <c r="F348" i="1"/>
  <c r="F346" i="1"/>
  <c r="F344" i="1"/>
  <c r="F342" i="1"/>
  <c r="F340" i="1"/>
  <c r="F338" i="1"/>
  <c r="F336" i="1"/>
  <c r="F334" i="1"/>
  <c r="F332" i="1"/>
  <c r="F330" i="1"/>
  <c r="F328" i="1"/>
  <c r="F326" i="1"/>
  <c r="F324" i="1"/>
  <c r="F322" i="1"/>
  <c r="F320" i="1"/>
  <c r="F318" i="1"/>
  <c r="F316" i="1"/>
  <c r="F314" i="1"/>
  <c r="F312" i="1"/>
  <c r="F310" i="1"/>
  <c r="F308" i="1"/>
  <c r="F306" i="1"/>
  <c r="F304" i="1"/>
  <c r="F302" i="1"/>
  <c r="F300" i="1"/>
  <c r="F297" i="1"/>
  <c r="F293" i="1"/>
  <c r="F291" i="1"/>
  <c r="F289" i="1"/>
  <c r="F287" i="1"/>
  <c r="F285" i="1"/>
  <c r="F283" i="1"/>
  <c r="F281" i="1"/>
  <c r="F279" i="1"/>
  <c r="F277" i="1"/>
  <c r="F275" i="1"/>
  <c r="F273" i="1"/>
  <c r="F271" i="1"/>
  <c r="F269" i="1"/>
  <c r="A268" i="1"/>
  <c r="A270" i="1" s="1"/>
  <c r="A272" i="1" s="1"/>
  <c r="A274" i="1" s="1"/>
  <c r="A276" i="1" s="1"/>
  <c r="A278" i="1" s="1"/>
  <c r="F267" i="1"/>
  <c r="F262" i="1"/>
  <c r="F260" i="1"/>
  <c r="F258" i="1"/>
  <c r="F256" i="1"/>
  <c r="F254" i="1"/>
  <c r="F252" i="1"/>
  <c r="F250" i="1"/>
  <c r="F248" i="1"/>
  <c r="F246" i="1"/>
  <c r="F244" i="1"/>
  <c r="F242" i="1"/>
  <c r="F240" i="1"/>
  <c r="F238" i="1"/>
  <c r="F236" i="1"/>
  <c r="F231" i="1"/>
  <c r="F229" i="1"/>
  <c r="D227" i="1"/>
  <c r="F227" i="1" s="1"/>
  <c r="F225" i="1"/>
  <c r="F223" i="1"/>
  <c r="D221" i="1"/>
  <c r="F221" i="1" s="1"/>
  <c r="F219" i="1"/>
  <c r="F217" i="1"/>
  <c r="F215" i="1"/>
  <c r="A214" i="1"/>
  <c r="A216" i="1" s="1"/>
  <c r="A218" i="1" s="1"/>
  <c r="A220" i="1" s="1"/>
  <c r="A222" i="1" s="1"/>
  <c r="A224" i="1" s="1"/>
  <c r="A226" i="1" s="1"/>
  <c r="A228" i="1" s="1"/>
  <c r="A230" i="1" s="1"/>
  <c r="F212" i="1"/>
  <c r="F210" i="1"/>
  <c r="F208" i="1"/>
  <c r="F206" i="1"/>
  <c r="D201" i="1"/>
  <c r="F201" i="1" s="1"/>
  <c r="F199" i="1"/>
  <c r="D197" i="1"/>
  <c r="F197" i="1" s="1"/>
  <c r="F195" i="1"/>
  <c r="F193" i="1"/>
  <c r="F189" i="1"/>
  <c r="F187" i="1"/>
  <c r="F184" i="1"/>
  <c r="F182" i="1"/>
  <c r="F180" i="1"/>
  <c r="A179" i="1"/>
  <c r="A181" i="1" s="1"/>
  <c r="A183" i="1" s="1"/>
  <c r="A186" i="1" s="1"/>
  <c r="A188" i="1" s="1"/>
  <c r="F177" i="1"/>
  <c r="F175" i="1"/>
  <c r="F173" i="1"/>
  <c r="F171" i="1"/>
  <c r="F169" i="1"/>
  <c r="D167" i="1"/>
  <c r="F167" i="1" s="1"/>
  <c r="F165" i="1"/>
  <c r="F158" i="1"/>
  <c r="F157" i="1"/>
  <c r="F156" i="1"/>
  <c r="F155" i="1"/>
  <c r="F154" i="1"/>
  <c r="F152" i="1"/>
  <c r="F150" i="1"/>
  <c r="F148" i="1"/>
  <c r="F146" i="1"/>
  <c r="F144" i="1"/>
  <c r="F138" i="1"/>
  <c r="F136" i="1"/>
  <c r="F134" i="1"/>
  <c r="F132" i="1"/>
  <c r="F130" i="1"/>
  <c r="F125" i="1"/>
  <c r="D123" i="1"/>
  <c r="F123" i="1" s="1"/>
  <c r="F121" i="1"/>
  <c r="F119" i="1"/>
  <c r="F116" i="1"/>
  <c r="F114" i="1"/>
  <c r="F112" i="1"/>
  <c r="F110" i="1"/>
  <c r="F108" i="1"/>
  <c r="F105" i="1"/>
  <c r="F103" i="1"/>
  <c r="F101" i="1"/>
  <c r="F98" i="1"/>
  <c r="F96" i="1"/>
  <c r="F94" i="1"/>
  <c r="F92" i="1"/>
  <c r="F90" i="1"/>
  <c r="F88" i="1"/>
  <c r="F85" i="1"/>
  <c r="F83" i="1"/>
  <c r="F81" i="1"/>
  <c r="F79" i="1"/>
  <c r="F77" i="1"/>
  <c r="F75" i="1"/>
  <c r="F73" i="1"/>
  <c r="F71" i="1"/>
  <c r="F69" i="1"/>
  <c r="F67" i="1"/>
  <c r="F65" i="1"/>
  <c r="F62" i="1"/>
  <c r="F60" i="1"/>
  <c r="F57" i="1"/>
  <c r="F55" i="1"/>
  <c r="F52" i="1"/>
  <c r="F50" i="1"/>
  <c r="F48" i="1"/>
  <c r="F46" i="1"/>
  <c r="F44" i="1"/>
  <c r="F41" i="1"/>
  <c r="F39" i="1"/>
  <c r="F37" i="1"/>
  <c r="A35" i="1"/>
  <c r="A42" i="1" s="1"/>
  <c r="A47" i="1" s="1"/>
  <c r="A49" i="1" s="1"/>
  <c r="A51" i="1" s="1"/>
  <c r="A53" i="1" s="1"/>
  <c r="A59" i="1" s="1"/>
  <c r="A61" i="1" s="1"/>
  <c r="A63" i="1" s="1"/>
  <c r="A82" i="1" s="1"/>
  <c r="A84" i="1" s="1"/>
  <c r="A87" i="1" s="1"/>
  <c r="A89" i="1" s="1"/>
  <c r="A91" i="1" s="1"/>
  <c r="A93" i="1" s="1"/>
  <c r="A95" i="1" s="1"/>
  <c r="A97" i="1" s="1"/>
  <c r="A100" i="1" s="1"/>
  <c r="A102" i="1" s="1"/>
  <c r="A104" i="1" s="1"/>
  <c r="A107" i="1" s="1"/>
  <c r="A109" i="1" s="1"/>
  <c r="A111" i="1" s="1"/>
  <c r="A113" i="1" s="1"/>
  <c r="A115" i="1" s="1"/>
  <c r="A118" i="1" s="1"/>
  <c r="A120" i="1" s="1"/>
  <c r="A122" i="1" s="1"/>
  <c r="A124" i="1" s="1"/>
  <c r="F33" i="1"/>
  <c r="F31" i="1"/>
  <c r="F29" i="1"/>
  <c r="A28" i="1"/>
  <c r="F27" i="1"/>
  <c r="F25" i="1"/>
  <c r="A24" i="1"/>
  <c r="F23" i="1"/>
  <c r="F21" i="1"/>
  <c r="F19" i="1"/>
  <c r="A18" i="1"/>
  <c r="A20" i="1" s="1"/>
  <c r="D16" i="1"/>
  <c r="F16" i="1" s="1"/>
  <c r="F14" i="1"/>
  <c r="F12" i="1"/>
  <c r="A280" i="1" l="1"/>
  <c r="A282" i="1" s="1"/>
  <c r="A284" i="1" s="1"/>
  <c r="A286" i="1" s="1"/>
  <c r="A288" i="1" s="1"/>
  <c r="A290" i="1" s="1"/>
  <c r="A292" i="1" s="1"/>
  <c r="A294" i="1" s="1"/>
  <c r="A296" i="1" s="1"/>
  <c r="A299" i="1" s="1"/>
  <c r="A301" i="1" s="1"/>
  <c r="A303" i="1" s="1"/>
  <c r="A305" i="1" s="1"/>
  <c r="A307" i="1" s="1"/>
  <c r="A309" i="1" s="1"/>
  <c r="A311" i="1" s="1"/>
  <c r="A313" i="1" s="1"/>
  <c r="A315" i="1" s="1"/>
  <c r="A317" i="1" s="1"/>
  <c r="A319" i="1" s="1"/>
  <c r="A321" i="1" s="1"/>
  <c r="A323" i="1" s="1"/>
  <c r="A325" i="1" s="1"/>
  <c r="A327" i="1" s="1"/>
  <c r="A329" i="1" s="1"/>
  <c r="A331" i="1" s="1"/>
  <c r="A333" i="1" s="1"/>
  <c r="A335" i="1" s="1"/>
  <c r="A337" i="1" s="1"/>
  <c r="A339" i="1" s="1"/>
  <c r="A341" i="1" s="1"/>
  <c r="A343" i="1" s="1"/>
  <c r="A345" i="1" s="1"/>
  <c r="A347" i="1" s="1"/>
  <c r="A349" i="1" s="1"/>
  <c r="A351" i="1" s="1"/>
  <c r="A353" i="1" s="1"/>
  <c r="A355" i="1" s="1"/>
  <c r="A357" i="1" s="1"/>
  <c r="A359" i="1" s="1"/>
  <c r="A361" i="1" s="1"/>
  <c r="A363" i="1" s="1"/>
  <c r="A365" i="1" s="1"/>
  <c r="A367" i="1" s="1"/>
  <c r="A369" i="1" s="1"/>
  <c r="A371" i="1" s="1"/>
  <c r="A373" i="1" s="1"/>
  <c r="A375" i="1" s="1"/>
  <c r="A377" i="1" s="1"/>
  <c r="A379" i="1" s="1"/>
  <c r="A381" i="1" s="1"/>
  <c r="A383" i="1" s="1"/>
  <c r="A385" i="1" s="1"/>
  <c r="A387" i="1" s="1"/>
  <c r="A389" i="1" s="1"/>
  <c r="A391" i="1" s="1"/>
  <c r="A393" i="1" s="1"/>
  <c r="A395" i="1" s="1"/>
  <c r="A397" i="1" s="1"/>
  <c r="A399" i="1" s="1"/>
  <c r="A401" i="1" s="1"/>
  <c r="A403" i="1" s="1"/>
  <c r="A405" i="1" s="1"/>
  <c r="A407" i="1" s="1"/>
  <c r="A409" i="1" s="1"/>
  <c r="A411" i="1" s="1"/>
  <c r="A413" i="1" s="1"/>
  <c r="A415" i="1" s="1"/>
  <c r="A417" i="1" s="1"/>
  <c r="A419" i="1" s="1"/>
  <c r="A421" i="1" s="1"/>
  <c r="A423" i="1" s="1"/>
  <c r="A425" i="1" s="1"/>
  <c r="A427" i="1" s="1"/>
  <c r="A429" i="1" s="1"/>
  <c r="A431" i="1" s="1"/>
  <c r="A433" i="1" s="1"/>
  <c r="A435" i="1" s="1"/>
  <c r="A437" i="1" s="1"/>
  <c r="A439" i="1" s="1"/>
  <c r="A442" i="1" s="1"/>
  <c r="A444" i="1" s="1"/>
  <c r="A446" i="1" s="1"/>
  <c r="A448" i="1" s="1"/>
  <c r="A450" i="1" s="1"/>
  <c r="A452" i="1" s="1"/>
  <c r="A454" i="1" s="1"/>
  <c r="A457" i="1" s="1"/>
  <c r="A459" i="1" s="1"/>
  <c r="A461" i="1" s="1"/>
  <c r="A463" i="1" s="1"/>
  <c r="A465" i="1" s="1"/>
  <c r="A467" i="1" s="1"/>
  <c r="A469" i="1" s="1"/>
  <c r="A471" i="1" s="1"/>
  <c r="A473" i="1" s="1"/>
  <c r="A475" i="1" s="1"/>
  <c r="A477" i="1" s="1"/>
  <c r="A479" i="1" s="1"/>
  <c r="A481" i="1" s="1"/>
  <c r="A483" i="1" s="1"/>
  <c r="A485" i="1" s="1"/>
  <c r="A487" i="1" s="1"/>
  <c r="A489" i="1" s="1"/>
  <c r="A491" i="1" s="1"/>
  <c r="A493" i="1" s="1"/>
  <c r="A495" i="1" s="1"/>
  <c r="A498" i="1" s="1"/>
  <c r="A500" i="1" s="1"/>
  <c r="A502" i="1" s="1"/>
  <c r="A504" i="1" s="1"/>
  <c r="A506" i="1" s="1"/>
  <c r="A508" i="1" s="1"/>
  <c r="A510" i="1" s="1"/>
  <c r="A512" i="1" s="1"/>
  <c r="A514" i="1" s="1"/>
  <c r="A516" i="1" s="1"/>
  <c r="A518" i="1" s="1"/>
  <c r="A520" i="1" s="1"/>
  <c r="A522" i="1" s="1"/>
  <c r="A524" i="1" s="1"/>
  <c r="A526" i="1" s="1"/>
  <c r="A528" i="1" s="1"/>
  <c r="A531" i="1" s="1"/>
  <c r="A533" i="1" s="1"/>
  <c r="A535" i="1" s="1"/>
  <c r="A537" i="1" s="1"/>
  <c r="A539" i="1" s="1"/>
  <c r="A541" i="1" s="1"/>
  <c r="A543" i="1" s="1"/>
  <c r="A545" i="1" s="1"/>
  <c r="A547" i="1" s="1"/>
  <c r="A549" i="1" s="1"/>
  <c r="A551" i="1" s="1"/>
  <c r="A553" i="1" s="1"/>
  <c r="A555" i="1" s="1"/>
  <c r="A557" i="1" s="1"/>
  <c r="A559" i="1" s="1"/>
  <c r="A562" i="1" s="1"/>
  <c r="A564" i="1" s="1"/>
  <c r="A566" i="1" s="1"/>
  <c r="A568" i="1" s="1"/>
  <c r="A570" i="1" s="1"/>
  <c r="A573" i="1" s="1"/>
  <c r="A577" i="1" s="1"/>
  <c r="A579" i="1" s="1"/>
  <c r="A581" i="1" s="1"/>
  <c r="A583" i="1" s="1"/>
  <c r="A585" i="1" s="1"/>
  <c r="A587" i="1" s="1"/>
  <c r="A589" i="1" s="1"/>
  <c r="A591" i="1" s="1"/>
  <c r="A232" i="1"/>
  <c r="A235" i="1" s="1"/>
  <c r="A237" i="1" s="1"/>
  <c r="A239" i="1" s="1"/>
  <c r="A241" i="1" s="1"/>
  <c r="A243" i="1" s="1"/>
  <c r="A245" i="1" s="1"/>
  <c r="A247" i="1" s="1"/>
  <c r="A249" i="1" s="1"/>
  <c r="A251" i="1" s="1"/>
  <c r="A253" i="1" s="1"/>
  <c r="A255" i="1" s="1"/>
  <c r="A257" i="1" s="1"/>
  <c r="A259" i="1" s="1"/>
  <c r="A261" i="1" s="1"/>
  <c r="A1062" i="1"/>
  <c r="A1064" i="1" s="1"/>
  <c r="A1066" i="1" s="1"/>
  <c r="F127" i="1"/>
  <c r="F1337" i="1" s="1"/>
  <c r="F190" i="1"/>
  <c r="F1339" i="1" s="1"/>
  <c r="F160" i="1"/>
  <c r="F1338" i="1" s="1"/>
  <c r="F202" i="1"/>
  <c r="F1340" i="1" s="1"/>
  <c r="F807" i="1"/>
  <c r="F1342" i="1" s="1"/>
  <c r="F263" i="1"/>
  <c r="F1341" i="1" s="1"/>
  <c r="F1331" i="1"/>
  <c r="F1346" i="1" s="1"/>
  <c r="A829" i="1"/>
  <c r="A835" i="1"/>
  <c r="A840" i="1" s="1"/>
  <c r="A842" i="1" s="1"/>
  <c r="A847" i="1" s="1"/>
  <c r="A849" i="1" s="1"/>
  <c r="A851" i="1" s="1"/>
  <c r="A854" i="1" s="1"/>
  <c r="A856" i="1" s="1"/>
  <c r="A862" i="1" s="1"/>
  <c r="A875" i="1" s="1"/>
  <c r="A877" i="1" s="1"/>
  <c r="A883" i="1" s="1"/>
  <c r="A885" i="1" s="1"/>
  <c r="A887" i="1" s="1"/>
  <c r="A889" i="1" s="1"/>
  <c r="A891" i="1" s="1"/>
  <c r="A893" i="1" s="1"/>
  <c r="A895" i="1" s="1"/>
  <c r="A897" i="1" s="1"/>
  <c r="A899" i="1" s="1"/>
  <c r="A901" i="1" s="1"/>
  <c r="A903" i="1" s="1"/>
  <c r="F1132" i="1"/>
  <c r="F1344" i="1" s="1"/>
  <c r="F1145" i="1"/>
  <c r="F1345" i="1" s="1"/>
  <c r="F956" i="1"/>
  <c r="F1343" i="1" s="1"/>
  <c r="A1068" i="1" l="1"/>
  <c r="A1079" i="1" s="1"/>
  <c r="A1082" i="1" s="1"/>
  <c r="A1084" i="1" s="1"/>
  <c r="A1086" i="1" s="1"/>
  <c r="A1088" i="1" s="1"/>
  <c r="A1090" i="1" s="1"/>
  <c r="A1092" i="1" s="1"/>
  <c r="A1094" i="1" s="1"/>
  <c r="A1096" i="1" s="1"/>
  <c r="A593" i="1"/>
  <c r="A595" i="1" s="1"/>
  <c r="A597" i="1" s="1"/>
  <c r="A599" i="1" s="1"/>
  <c r="A601" i="1" s="1"/>
  <c r="A603" i="1" s="1"/>
  <c r="A605" i="1" s="1"/>
  <c r="A607" i="1" s="1"/>
  <c r="A609" i="1" s="1"/>
  <c r="A611" i="1" s="1"/>
  <c r="A613" i="1" s="1"/>
  <c r="A615" i="1" s="1"/>
  <c r="A617" i="1" s="1"/>
  <c r="A619" i="1" s="1"/>
  <c r="A621" i="1" s="1"/>
  <c r="A623" i="1" s="1"/>
  <c r="A625" i="1" s="1"/>
  <c r="A630" i="1" s="1"/>
  <c r="A632" i="1" s="1"/>
  <c r="A634" i="1" s="1"/>
  <c r="A639" i="1" s="1"/>
  <c r="A641" i="1" s="1"/>
  <c r="A643" i="1" s="1"/>
  <c r="A645" i="1" s="1"/>
  <c r="A648" i="1" s="1"/>
  <c r="A650" i="1" s="1"/>
  <c r="A652" i="1" s="1"/>
  <c r="A655" i="1" s="1"/>
  <c r="A657" i="1" s="1"/>
  <c r="A659" i="1" s="1"/>
  <c r="A661" i="1" s="1"/>
  <c r="A663" i="1" s="1"/>
  <c r="A666" i="1" s="1"/>
  <c r="A668" i="1" s="1"/>
  <c r="A670" i="1" s="1"/>
  <c r="A672" i="1" s="1"/>
  <c r="A676" i="1" s="1"/>
  <c r="A678" i="1" s="1"/>
  <c r="A680" i="1" s="1"/>
  <c r="A682" i="1" s="1"/>
  <c r="A685" i="1" s="1"/>
  <c r="A687" i="1" s="1"/>
  <c r="F1348" i="1"/>
  <c r="A905" i="1"/>
  <c r="A909" i="1" s="1"/>
  <c r="A911" i="1" s="1"/>
  <c r="A913" i="1" s="1"/>
  <c r="A915" i="1" s="1"/>
  <c r="A917" i="1" s="1"/>
  <c r="A919" i="1" s="1"/>
  <c r="A923" i="1" s="1"/>
  <c r="A930" i="1" s="1"/>
  <c r="A932" i="1" s="1"/>
  <c r="A941" i="1" s="1"/>
  <c r="A948" i="1" s="1"/>
  <c r="A950" i="1" s="1"/>
  <c r="A953" i="1" s="1"/>
  <c r="A959" i="1" s="1"/>
  <c r="A964" i="1" s="1"/>
  <c r="A985" i="1" s="1"/>
  <c r="A992" i="1" s="1"/>
  <c r="A999" i="1" s="1"/>
  <c r="A1002" i="1" s="1"/>
  <c r="A1005" i="1" s="1"/>
  <c r="A1107" i="1" l="1"/>
  <c r="A1110" i="1" s="1"/>
  <c r="A1112" i="1" s="1"/>
  <c r="A1114" i="1" s="1"/>
  <c r="A1116" i="1" s="1"/>
  <c r="A1119" i="1" s="1"/>
  <c r="A1121" i="1" s="1"/>
  <c r="A1123" i="1" s="1"/>
  <c r="A1125" i="1" s="1"/>
  <c r="A1127" i="1" s="1"/>
  <c r="A1130" i="1" s="1"/>
  <c r="A1134" i="1" s="1"/>
  <c r="A1139" i="1" s="1"/>
  <c r="A1141" i="1" s="1"/>
  <c r="A1143" i="1" s="1"/>
  <c r="A1148" i="1" s="1"/>
  <c r="A1150" i="1" s="1"/>
  <c r="A1153" i="1" s="1"/>
  <c r="A1155" i="1" s="1"/>
  <c r="A1157" i="1" s="1"/>
  <c r="A1161" i="1" s="1"/>
  <c r="A1171" i="1" s="1"/>
  <c r="A1178" i="1" s="1"/>
  <c r="A1180" i="1" s="1"/>
  <c r="A1182" i="1" s="1"/>
  <c r="A1184" i="1" s="1"/>
  <c r="A1187" i="1" s="1"/>
  <c r="A1189" i="1" s="1"/>
  <c r="A1191" i="1" s="1"/>
  <c r="A1193" i="1" s="1"/>
  <c r="A1195" i="1" s="1"/>
  <c r="A1197" i="1" s="1"/>
  <c r="A1199" i="1" s="1"/>
  <c r="A1201" i="1" s="1"/>
  <c r="A1203" i="1" s="1"/>
  <c r="A1205" i="1" s="1"/>
  <c r="A1207" i="1" s="1"/>
  <c r="A1209" i="1" s="1"/>
  <c r="A1211" i="1" s="1"/>
  <c r="A1213" i="1" s="1"/>
  <c r="A1216" i="1" s="1"/>
  <c r="A1218" i="1" s="1"/>
  <c r="A1220" i="1" s="1"/>
  <c r="A1222" i="1" s="1"/>
  <c r="A1224" i="1" s="1"/>
  <c r="A1226" i="1" s="1"/>
  <c r="A1228" i="1" s="1"/>
  <c r="A1230" i="1" s="1"/>
  <c r="A1232" i="1" s="1"/>
  <c r="A1234" i="1" s="1"/>
  <c r="A1236" i="1" s="1"/>
  <c r="A1238" i="1" s="1"/>
  <c r="A1240" i="1" s="1"/>
  <c r="A1242" i="1" s="1"/>
  <c r="A1244" i="1" s="1"/>
  <c r="A1246" i="1" s="1"/>
  <c r="A1248" i="1" s="1"/>
  <c r="A1250" i="1" s="1"/>
  <c r="A1252" i="1" s="1"/>
  <c r="A1254" i="1" s="1"/>
  <c r="A1256" i="1" s="1"/>
  <c r="A1258" i="1" s="1"/>
  <c r="A1261" i="1" s="1"/>
  <c r="A1263" i="1" s="1"/>
  <c r="A1265" i="1" s="1"/>
  <c r="A1277" i="1" s="1"/>
  <c r="A1279" i="1" s="1"/>
  <c r="A1288" i="1" s="1"/>
  <c r="A1290" i="1" s="1"/>
  <c r="A1292" i="1" s="1"/>
  <c r="A1294" i="1" s="1"/>
  <c r="A1296" i="1" s="1"/>
  <c r="A1298" i="1" s="1"/>
  <c r="A1300" i="1" s="1"/>
  <c r="A1302" i="1" s="1"/>
  <c r="A1304" i="1" s="1"/>
  <c r="A1307" i="1" s="1"/>
  <c r="A1309" i="1" s="1"/>
  <c r="A1311" i="1" s="1"/>
  <c r="A1313" i="1" s="1"/>
  <c r="A1315" i="1" s="1"/>
  <c r="A1317" i="1" s="1"/>
  <c r="A1320" i="1" s="1"/>
  <c r="A1323" i="1" s="1"/>
  <c r="A1325" i="1" s="1"/>
  <c r="A1327" i="1" s="1"/>
  <c r="A1329" i="1" s="1"/>
  <c r="A691" i="1"/>
  <c r="A693" i="1" s="1"/>
  <c r="A695" i="1" s="1"/>
  <c r="F1349" i="1"/>
  <c r="F1350" i="1" s="1"/>
  <c r="A697" i="1" l="1"/>
  <c r="A700" i="1" s="1"/>
  <c r="A702" i="1" s="1"/>
  <c r="A706" i="1" l="1"/>
  <c r="A708" i="1" s="1"/>
  <c r="A711" i="1" l="1"/>
  <c r="A713" i="1" s="1"/>
  <c r="A715" i="1" s="1"/>
  <c r="A717" i="1" s="1"/>
  <c r="A719" i="1" s="1"/>
  <c r="A722" i="1" s="1"/>
  <c r="A724" i="1" s="1"/>
  <c r="A726" i="1" s="1"/>
  <c r="A728" i="1" s="1"/>
  <c r="A730" i="1" s="1"/>
  <c r="A732" i="1" s="1"/>
  <c r="A734" i="1" s="1"/>
  <c r="A737" i="1" s="1"/>
  <c r="A739" i="1" s="1"/>
  <c r="A741" i="1" s="1"/>
  <c r="A743" i="1" s="1"/>
  <c r="A745" i="1" s="1"/>
  <c r="A749" i="1" s="1"/>
  <c r="A751" i="1" s="1"/>
  <c r="A753" i="1" s="1"/>
  <c r="A755" i="1" s="1"/>
  <c r="A757" i="1" s="1"/>
  <c r="A759" i="1" s="1"/>
  <c r="A762" i="1" s="1"/>
  <c r="A764" i="1" s="1"/>
  <c r="A766" i="1" s="1"/>
  <c r="A768" i="1" s="1"/>
  <c r="A770" i="1" s="1"/>
  <c r="A772" i="1" s="1"/>
  <c r="A774" i="1" s="1"/>
  <c r="A785" i="1" l="1"/>
  <c r="A787" i="1" s="1"/>
  <c r="A789" i="1" s="1"/>
  <c r="A791" i="1" s="1"/>
  <c r="A793" i="1" s="1"/>
  <c r="A795" i="1" s="1"/>
  <c r="A797" i="1" s="1"/>
  <c r="A799" i="1" s="1"/>
  <c r="A801" i="1" s="1"/>
  <c r="A803" i="1" s="1"/>
  <c r="A805" i="1" s="1"/>
</calcChain>
</file>

<file path=xl/sharedStrings.xml><?xml version="1.0" encoding="utf-8"?>
<sst xmlns="http://schemas.openxmlformats.org/spreadsheetml/2006/main" count="2002" uniqueCount="838">
  <si>
    <t xml:space="preserve">N° PRIX </t>
  </si>
  <si>
    <t>DESIGNATIONS DES PRIX</t>
  </si>
  <si>
    <t>UNITE</t>
  </si>
  <si>
    <t>Quantité Total</t>
  </si>
  <si>
    <t xml:space="preserve">Prix unitaires
HT </t>
  </si>
  <si>
    <t xml:space="preserve"> PRIX Total (HT)
</t>
  </si>
  <si>
    <t>BRANCHEMENT EAU POTABLE  AVEC VANNE D'ARRET TOUT DIAMETRE SOUS REGARD VISITABLE</t>
  </si>
  <si>
    <t>L'unité</t>
  </si>
  <si>
    <t>U</t>
  </si>
  <si>
    <t>TUYAUTERIE ENTERREE EN PEHD PN16</t>
  </si>
  <si>
    <t>Le mètre linéaire</t>
  </si>
  <si>
    <t>ML</t>
  </si>
  <si>
    <t>DN90</t>
  </si>
  <si>
    <t>DN63</t>
  </si>
  <si>
    <t>DN50</t>
  </si>
  <si>
    <t>DN40</t>
  </si>
  <si>
    <t>DN32</t>
  </si>
  <si>
    <t>DN25</t>
  </si>
  <si>
    <t xml:space="preserve">TUYAUTERIE EN PPR PN20            </t>
  </si>
  <si>
    <t/>
  </si>
  <si>
    <t>REDUCTEUR DE PRESSION POUR EAU POTABLE</t>
  </si>
  <si>
    <t>COLLECTEUR DE DISTRIBUTION</t>
  </si>
  <si>
    <t>Collecteur de 2 à 5 departs</t>
  </si>
  <si>
    <t>Collecteur de 6 à 9 departs</t>
  </si>
  <si>
    <t>TUYAUTERIE EN PER PN16 DN16</t>
  </si>
  <si>
    <t>L'ensenble</t>
  </si>
  <si>
    <t>Ens</t>
  </si>
  <si>
    <t>Surpresseur eau incendie pour RIA</t>
  </si>
  <si>
    <t>Surpresseur eau POTABLE</t>
  </si>
  <si>
    <t>CALORIFUGE YC PROTECTION POUR RÉSEAUX</t>
  </si>
  <si>
    <t>Epaisseur 19mm</t>
  </si>
  <si>
    <t>Epaisseur 25mm</t>
  </si>
  <si>
    <t>Collecteurs aller/retour piscine</t>
  </si>
  <si>
    <t xml:space="preserve">TUYAUTERIE D’ÉVACUATION EN PVC YC VENTILATION PRIMAIRE             </t>
  </si>
  <si>
    <t xml:space="preserve">Diamètre 50           </t>
  </si>
  <si>
    <t xml:space="preserve">Diamètre 90            </t>
  </si>
  <si>
    <t xml:space="preserve">Diamètre 110             </t>
  </si>
  <si>
    <t>Diamètre 125</t>
  </si>
  <si>
    <t xml:space="preserve">Diamètre 140           </t>
  </si>
  <si>
    <t>Diamètre 160</t>
  </si>
  <si>
    <t>SIPHON DE SOL PVC RIGIDE 200X200</t>
  </si>
  <si>
    <t xml:space="preserve">AVALOIR EAUX PLUVIALES   </t>
  </si>
  <si>
    <t xml:space="preserve">Diamètre 110 à 125           </t>
  </si>
  <si>
    <t xml:space="preserve">Diamètre 140 à 150            </t>
  </si>
  <si>
    <t>L'ensemble</t>
  </si>
  <si>
    <t>ENS</t>
  </si>
  <si>
    <t>RESEAU DISTRIBUTION GAZ</t>
  </si>
  <si>
    <t>NICHE BOUTEILLE GAZ</t>
  </si>
  <si>
    <t>COLLECTEUR DE DISTRIBUTION 3 à 8 départs Y/C VANNES D'ARRET ET COFFRET</t>
  </si>
  <si>
    <t>Diamètre 10/12 à 20/22</t>
  </si>
  <si>
    <t>TUYAU EN FER NOIR GAZ TOUT DIAMETRE</t>
  </si>
  <si>
    <t>ACCESSOIRES DE PROTECTION</t>
  </si>
  <si>
    <t xml:space="preserve">TUYAUTERIE EN ACIER GALVANISÉ       </t>
  </si>
  <si>
    <t xml:space="preserve">Diamètre 40/49             </t>
  </si>
  <si>
    <t xml:space="preserve">Diamètre 50/60             </t>
  </si>
  <si>
    <t>MI</t>
  </si>
  <si>
    <t xml:space="preserve">Diamètre 66/76             </t>
  </si>
  <si>
    <t>EXTINCTEUR PORTATIF</t>
  </si>
  <si>
    <t xml:space="preserve">Extincteur à eau pulvérisée 6 L            </t>
  </si>
  <si>
    <t xml:space="preserve">Extincteur à poudre polyvalent ABC 6 KG             </t>
  </si>
  <si>
    <t xml:space="preserve">Extincteur à neige carboniqueCO2 6 KG             </t>
  </si>
  <si>
    <t>RESEAU FLUIDES MEDICAUX</t>
  </si>
  <si>
    <t>PRISE AIR COMPRIME 4 BAR</t>
  </si>
  <si>
    <t>PRISE  OXYGENE</t>
  </si>
  <si>
    <t>PRISE  VIDE</t>
  </si>
  <si>
    <t>TUYAU EN CUIVRE</t>
  </si>
  <si>
    <t xml:space="preserve">ACCESSOIRES DE PROTECTION </t>
  </si>
  <si>
    <t>GROUPE EXTERIEUR DRV</t>
  </si>
  <si>
    <t>PF = 85 kW à 36 °C</t>
  </si>
  <si>
    <t>PF = 64 kW à 36 °C</t>
  </si>
  <si>
    <t>PF = 30 kW à 36 °C</t>
  </si>
  <si>
    <t>6 à 6,5 kW à 36 °C</t>
  </si>
  <si>
    <t>7 à 7,5 kW à 36 °C</t>
  </si>
  <si>
    <t>9 à 10 kW à 36 °C</t>
  </si>
  <si>
    <t>3 à 3,5 kW à 36 °C</t>
  </si>
  <si>
    <t>3 à 3,5kW à 36 °C</t>
  </si>
  <si>
    <t>DIFFUSEUR CARRE SOUFFLAGE/REPRISE EN ALUMINIUM 600x600</t>
  </si>
  <si>
    <t xml:space="preserve">Débit = 1000 m3/h à 1600 m3/h             </t>
  </si>
  <si>
    <t>GAINE PRE ISOLEE CLIMATISATION</t>
  </si>
  <si>
    <t>Le mètre carré</t>
  </si>
  <si>
    <t>M2</t>
  </si>
  <si>
    <t>GAINE RECTANGULAIRE EN TOLE D'ACIER GALVANISE DOUBLE PEAU ISOLEE CLIMATISATION 12/10</t>
  </si>
  <si>
    <t>GAINE  RECTANGULAIRE EN TOLE D'ACIER GALVANISE SIMPLE PEAU VENTILATION</t>
  </si>
  <si>
    <t>GAINE  CIRCULAIRE EN ACIER NOIR D'EXTRACTION HOTTE</t>
  </si>
  <si>
    <t>GAINE RECTANGULAIRE  EN STAFF 4 CM</t>
  </si>
  <si>
    <t>GAINE RECTANGULAIRE  EN STAFF 2 CM</t>
  </si>
  <si>
    <t xml:space="preserve">GRILLE DE SOUFFLAGE ET REPRISE </t>
  </si>
  <si>
    <t>DEBIT 1250 à 1500 M3/H</t>
  </si>
  <si>
    <t>DEBIT 3000 à 3500 M3/H</t>
  </si>
  <si>
    <t>GRILLE D'EXTRACTION DESENFUMAGE</t>
  </si>
  <si>
    <t>DEBIT 2100 à 2500 M3/H</t>
  </si>
  <si>
    <t>DEBIT 3500 à 4000 M3/H</t>
  </si>
  <si>
    <t>FLEXIBLE CALORIFUGE DE CLIMATISATION DN200</t>
  </si>
  <si>
    <t xml:space="preserve">CAISSON D’AIR NEUF   DESENFUMAGE DOUBLE VITESSE      </t>
  </si>
  <si>
    <t xml:space="preserve">Débit =  9000/6000 m3/h             </t>
  </si>
  <si>
    <t xml:space="preserve">CAISSON D’EXTRACTION   DESENFUMAGE DOUBLE VITESSE      </t>
  </si>
  <si>
    <t xml:space="preserve">Débit =  30 000/15 000 m3/h             </t>
  </si>
  <si>
    <t xml:space="preserve">CAISSON D’EXTRACTION       </t>
  </si>
  <si>
    <t xml:space="preserve">Débit =  260 m3/h à  400 m3/h             </t>
  </si>
  <si>
    <t xml:space="preserve">Débit =  450 m3/h à  750 m3/h             </t>
  </si>
  <si>
    <t xml:space="preserve">Débit =  800 m3/h à 950 m3/h             </t>
  </si>
  <si>
    <t>VENTILATEUR DE GAINE</t>
  </si>
  <si>
    <t xml:space="preserve">Débit =  40 m3/h à  90 m3/h             </t>
  </si>
  <si>
    <t xml:space="preserve">BOUCHE D'EXTRACTION AUTOREGLABLE         </t>
  </si>
  <si>
    <t xml:space="preserve">Débit =  10 000 m3/h             </t>
  </si>
  <si>
    <t>PIEGE A HUILE 1,5mX1,5mX1,5m</t>
  </si>
  <si>
    <t>FLEXIBLE NUE  DE VENTILATION DN100</t>
  </si>
  <si>
    <t xml:space="preserve">GAINE CIRCULAIRE EN TÔLE D’ACIER GALVANISÉE SPIRALÉE           </t>
  </si>
  <si>
    <t xml:space="preserve">Diamètre 100             </t>
  </si>
  <si>
    <t xml:space="preserve">Diamètre 200          </t>
  </si>
  <si>
    <t xml:space="preserve">Diamètre 315           </t>
  </si>
  <si>
    <t xml:space="preserve"> EQUIPEMENT DE LA BACHE A EAU</t>
  </si>
  <si>
    <t xml:space="preserve">L'unité </t>
  </si>
  <si>
    <t xml:space="preserve"> BOUCHE DE REFOULEMENT DU FOND</t>
  </si>
  <si>
    <t>CANIVEAU EN BÉTON 40CM X 40CM</t>
  </si>
  <si>
    <t>Le mètre Linéaire</t>
  </si>
  <si>
    <t xml:space="preserve"> GRILLE DU CANIVEAU</t>
  </si>
  <si>
    <t xml:space="preserve"> PROJECTEUR IMMERGE AVEC TRANSFO 220 / 12 V</t>
  </si>
  <si>
    <t>TUYAUTERIE EN PVC DN 63 - PN 16</t>
  </si>
  <si>
    <t>TUYAUTERIE EN PVC DN 90- PN 16</t>
  </si>
  <si>
    <t>TUYAUTERIE EN PVC DN 125 - PN 16</t>
  </si>
  <si>
    <t>TUYAUTERIE EN PVC DN 160- PN 16</t>
  </si>
  <si>
    <t>TUYAUTERIE EN PVC DN 200 - PN 16</t>
  </si>
  <si>
    <t xml:space="preserve"> POMPE PRISE BALAIS</t>
  </si>
  <si>
    <t>ARMOIRE ELECTRIQUE</t>
  </si>
  <si>
    <t>POMPE DE RELEVAGE</t>
  </si>
  <si>
    <t>ECHELLE</t>
  </si>
  <si>
    <t>CHAUFFAGE PISCINE</t>
  </si>
  <si>
    <t>l'unité</t>
  </si>
  <si>
    <t>DEBIT= 10 000 m3/h ET CAPACITE= 65 L/H</t>
  </si>
  <si>
    <t>GAINE RECTANGULAIRE DOUBLE PEAU EN TOLE D’ACIER INOX</t>
  </si>
  <si>
    <t>le mètre carré</t>
  </si>
  <si>
    <t>M²</t>
  </si>
  <si>
    <t xml:space="preserve">Système de sécurité incendie Adressable  (S.S.I) </t>
  </si>
  <si>
    <t>à l’ensemble:</t>
  </si>
  <si>
    <t>Détecteur optique de fumée adressable</t>
  </si>
  <si>
    <t>l'unité:</t>
  </si>
  <si>
    <t xml:space="preserve">Detecteur thermovelocimetrique </t>
  </si>
  <si>
    <t xml:space="preserve">Déclencheur manuel adressable </t>
  </si>
  <si>
    <t>Avertisseur sonore</t>
  </si>
  <si>
    <t>Indicateur d'action avec flach</t>
  </si>
  <si>
    <t>Commande coffret désenfumage</t>
  </si>
  <si>
    <t xml:space="preserve">Commande arrêt unité extérieur climatisation </t>
  </si>
  <si>
    <t>Commande ouvrant de façade</t>
  </si>
  <si>
    <t>Câblage et accessoires détection incendie</t>
  </si>
  <si>
    <t xml:space="preserve">Camera Bullet fixe extérieure  4MP </t>
  </si>
  <si>
    <t>NVR d'enregistrement 32</t>
  </si>
  <si>
    <t>Onduleur rackable 1500 VA pour NVR</t>
  </si>
  <si>
    <t xml:space="preserve">Moniteur 42 Pouces +Poste de travail </t>
  </si>
  <si>
    <t>Module adaptateur fibre / 4paires RJ45 </t>
  </si>
  <si>
    <t>Câblage et accessoires vidéosurveillance</t>
  </si>
  <si>
    <t xml:space="preserve">Contrôleur 2 portes </t>
  </si>
  <si>
    <t>Lecteur biométrique d’empreinte et de badge</t>
  </si>
  <si>
    <t>Station d’encodage des cartes à proximité et de l’enrôlement biométrique</t>
  </si>
  <si>
    <t>Contacts d’ouverture de porte </t>
  </si>
  <si>
    <t xml:space="preserve"> Equipements  porte </t>
  </si>
  <si>
    <t xml:space="preserve">Câblage et accessoires contrôle d’accès </t>
  </si>
  <si>
    <t xml:space="preserve">Prise VGA </t>
  </si>
  <si>
    <t xml:space="preserve">COULOIR RAPIDE ET GESTION </t>
  </si>
  <si>
    <t xml:space="preserve">Barrières levantes </t>
  </si>
  <si>
    <t>GESTION TECHNIQUE CENTRALISEE </t>
  </si>
  <si>
    <t xml:space="preserve"> Unité centrale </t>
  </si>
  <si>
    <t xml:space="preserve"> Sous station </t>
  </si>
  <si>
    <t>Imprimante d'alarmes « au fil d’eau »</t>
  </si>
  <si>
    <t xml:space="preserve"> Imprimante d'alarmes laser (couleur)</t>
  </si>
  <si>
    <t xml:space="preserve"> Capteur  crépusculaire</t>
  </si>
  <si>
    <t>Capteur de pression  d’eau </t>
  </si>
  <si>
    <t>Pressostat différentielle </t>
  </si>
  <si>
    <t>Contrôleur de phase </t>
  </si>
  <si>
    <t>Capteur de niveau du liquide </t>
  </si>
  <si>
    <t>Capteur de température ambiante </t>
  </si>
  <si>
    <t xml:space="preserve">Câblage et accessoires  GTC </t>
  </si>
  <si>
    <t xml:space="preserve">CENTRE DE CONFERENCE </t>
  </si>
  <si>
    <t>SYSTÈME DE CONFÉRENCE FILAIRE</t>
  </si>
  <si>
    <t>Pupitre Président</t>
  </si>
  <si>
    <t xml:space="preserve">Pupitres filaire Délégués </t>
  </si>
  <si>
    <t xml:space="preserve">SYSTEME DE VIDEO PROJECTION MULTIMEDIA </t>
  </si>
  <si>
    <t>SYSTÈME DE SONORISATION ET DE PRISE DE SON</t>
  </si>
  <si>
    <t>Lutrin de conférence</t>
  </si>
  <si>
    <t>Système de microphone à main sans fil HF</t>
  </si>
  <si>
    <t>Tuner FM / Lecteur multimédia</t>
  </si>
  <si>
    <t>Processeur anti Larsen</t>
  </si>
  <si>
    <t>Vidéo projecteur multimédia</t>
  </si>
  <si>
    <t>Enceinte retour de scène</t>
  </si>
  <si>
    <t>SALLE  DU CONSEIL D'ADMINISTRATION</t>
  </si>
  <si>
    <t xml:space="preserve">AFFICHAGE DYNAMIQUE </t>
  </si>
  <si>
    <t>Station d’affichage multimédia</t>
  </si>
  <si>
    <t>Logiciel de gestion et de création de contenu</t>
  </si>
  <si>
    <t>INTÉGRATION, CÂBLAGE, INSTALLATION, MISE EN SERVICE ALIMENTATION  ÉLECTRIQUE</t>
  </si>
  <si>
    <t>Racks techniques 42U</t>
  </si>
  <si>
    <t>Racks techniques 24U</t>
  </si>
  <si>
    <t>Boîtier de connexion pour équipements audiovisuels</t>
  </si>
  <si>
    <t>Mobilier technique</t>
  </si>
  <si>
    <t xml:space="preserve"> Intégration, installation,  mise en service,  alimentation électrique  </t>
  </si>
  <si>
    <t>Armoire Informatique 42U</t>
  </si>
  <si>
    <t>Tiroir optique 24 Ports</t>
  </si>
  <si>
    <t>Tiroir optique 6 Ports</t>
  </si>
  <si>
    <t>Jarretière optique multimode</t>
  </si>
  <si>
    <t xml:space="preserve"> Fibre optique multimode OM3</t>
  </si>
  <si>
    <t xml:space="preserve"> Fibre optique multimode OM4</t>
  </si>
  <si>
    <t>Cable multipaire 78-04-8 Paires</t>
  </si>
  <si>
    <t>Cable multipaire 78-04-14Paires</t>
  </si>
  <si>
    <t>Cable multipaire 78-04-56 Paires</t>
  </si>
  <si>
    <t>Tranchée</t>
  </si>
  <si>
    <t>Le Mètre Linéaire</t>
  </si>
  <si>
    <t>Regard De Tirage 60 X 60</t>
  </si>
  <si>
    <t>Câbles de distribution 4 paires  CAT6A F/UTP</t>
  </si>
  <si>
    <t>Cordon de brassage</t>
  </si>
  <si>
    <t>Cordon de liaison</t>
  </si>
  <si>
    <t>Boite de dérivation téléphonique</t>
  </si>
  <si>
    <t>Tube annulée double paroi DN 40</t>
  </si>
  <si>
    <t>Mètre linéaire</t>
  </si>
  <si>
    <t>Alimentation Armoire Informatique</t>
  </si>
  <si>
    <t>Terrassement en pleine masse  en tous terrains de toute nature y/c le rocher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</si>
  <si>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</si>
  <si>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</si>
  <si>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</si>
  <si>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</si>
  <si>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Béton B25  pour béton armé en fondation pour tous ouvrages </t>
  </si>
  <si>
    <t>Acier pour béton armé en fondation</t>
  </si>
  <si>
    <t>Le kilgramme</t>
  </si>
  <si>
    <t>Kg</t>
  </si>
  <si>
    <t>Plus-value pour incorporation de produit hydrofuge dans la masse du béton</t>
  </si>
  <si>
    <t xml:space="preserve">Arase étanche </t>
  </si>
  <si>
    <t>Le métre linéaire</t>
  </si>
  <si>
    <t>Ceinturage en fond de fouille des blocs en câble cuivre nu de 28 mm²</t>
  </si>
  <si>
    <t>Réseaux sous dallage</t>
  </si>
  <si>
    <t>Regard en BA 40x40 cm</t>
  </si>
  <si>
    <t>Regard  en BA. 60x60 cm</t>
  </si>
  <si>
    <t>Buses en PVC Serie 1</t>
  </si>
  <si>
    <t>112.1</t>
  </si>
  <si>
    <t>112.2</t>
  </si>
  <si>
    <t>Dallage  en béton B25</t>
  </si>
  <si>
    <t>Le métre carré</t>
  </si>
  <si>
    <t>Le kilogramme</t>
  </si>
  <si>
    <t>Ouvrages en superstructure</t>
  </si>
  <si>
    <t xml:space="preserve">Béton B25 pour béton armé en superstructure </t>
  </si>
  <si>
    <t>Plancher en hourdis, y compris poutrelles préfabriquées</t>
  </si>
  <si>
    <t xml:space="preserve">Plancher de 20+7 cm  </t>
  </si>
  <si>
    <t xml:space="preserve">Plancher de 25+7 cm  </t>
  </si>
  <si>
    <t xml:space="preserve">Plancher de 20+5 cm  </t>
  </si>
  <si>
    <t xml:space="preserve">Plancher de 15+5 cm  </t>
  </si>
  <si>
    <t xml:space="preserve">Plancher de 25+5 cm  </t>
  </si>
  <si>
    <t>Plancher de 30+5 cm Jumelée</t>
  </si>
  <si>
    <t xml:space="preserve">Aciers à haute adhérence fe 500 pour béton armé en superstructure </t>
  </si>
  <si>
    <t>Appuis de fenêtres en béton armé y compris aciers</t>
  </si>
  <si>
    <t>Maçonnerie et cloisonnement</t>
  </si>
  <si>
    <t>Cloison simple en briques creuses de 6 trous de 7 cm</t>
  </si>
  <si>
    <t>Cloison simple en briques creuses de 8 trous de 10 cm</t>
  </si>
  <si>
    <t xml:space="preserve">Double cloison en briques creuses céramiques 8 trous + 8 trous </t>
  </si>
  <si>
    <t>Mur agglos de 20 cm d’épaisseur</t>
  </si>
  <si>
    <t xml:space="preserve">Mur agglos de 10 cm d’épaisseur </t>
  </si>
  <si>
    <t>Enduits</t>
  </si>
  <si>
    <t>Enduit intérieur au mortier de ciment sur murs et plafonds</t>
  </si>
  <si>
    <t xml:space="preserve"> Enduit extérieur au mortier de ciment </t>
  </si>
  <si>
    <t xml:space="preserve"> Enduit sur dessus de couronnement d'acrotères </t>
  </si>
  <si>
    <t>Ouvrages Divers</t>
  </si>
  <si>
    <t xml:space="preserve">Renformis en béton </t>
  </si>
  <si>
    <t xml:space="preserve">Dallettes en béton armé </t>
  </si>
  <si>
    <t>Traitement des joints de dilatation intérieur coupe-feu</t>
  </si>
  <si>
    <t>B/ Charpente métallique, Couverture et bardage</t>
  </si>
  <si>
    <t>Ossature en charpente métallique galvanisée en S275 JR</t>
  </si>
  <si>
    <t>kg</t>
  </si>
  <si>
    <t>Cheneau métallique</t>
  </si>
  <si>
    <t>Forme de pente y compris chape de lissage</t>
  </si>
  <si>
    <t>Ecran pare-vapeur</t>
  </si>
  <si>
    <t>Isolation thermique</t>
  </si>
  <si>
    <t>Etanchéité bicouche</t>
  </si>
  <si>
    <t xml:space="preserve">Etancheite bicouche des relevés </t>
  </si>
  <si>
    <t>Protection mécanique dure</t>
  </si>
  <si>
    <t>Protection par solins grillages des relevés d'étanchéité </t>
  </si>
  <si>
    <t>Etanchéité légère</t>
  </si>
  <si>
    <t>Etanchéité verticale y compris protection par enduit grillagé</t>
  </si>
  <si>
    <t xml:space="preserve">Etanchéité des joints </t>
  </si>
  <si>
    <t>Fourniture et pose de gargouilles et manchons</t>
  </si>
  <si>
    <t>TERRASSEMENTS</t>
  </si>
  <si>
    <t>Terrassement en tranchées en tout terrain y compris le remblais primaire en terre tamisée et secondaires en terre criblée</t>
  </si>
  <si>
    <t>Fourniture et pose de lit de sable sous canalisation</t>
  </si>
  <si>
    <t>CANALISATIONS</t>
  </si>
  <si>
    <t>Fourniture, transport et pose de Canalisation en PVC PN 16 de diamètre 110 mm</t>
  </si>
  <si>
    <t>PIECES SPECIALES</t>
  </si>
  <si>
    <t>Fourniture et pose de coude en FT DN 100 tout angle</t>
  </si>
  <si>
    <t>Fourniture et pose de raccord en FT à brides major DN 100</t>
  </si>
  <si>
    <t>Fourniture et pose de robinet-vanne DN 100mm</t>
  </si>
  <si>
    <t>Fourniture et pose de plaque pleine tous diamètre</t>
  </si>
  <si>
    <t>Confection des regard de tout type en béton</t>
  </si>
  <si>
    <t>ASSAINSSEMENT</t>
  </si>
  <si>
    <t>Fouilles en tranchées en tout terrain y compris le rocher</t>
  </si>
  <si>
    <t>Remblai primaire des fouilles</t>
  </si>
  <si>
    <t xml:space="preserve"> </t>
  </si>
  <si>
    <t>Remblai secondaire des fouilles</t>
  </si>
  <si>
    <t>Lit de pose</t>
  </si>
  <si>
    <t>Fourniture et pose des canalisation circulaires en PVC Diam.400 mm SERIE I</t>
  </si>
  <si>
    <t>Ml</t>
  </si>
  <si>
    <t>Fourniture et pose des canalisation circulaires en PVC Diam.315 mm SERIE I</t>
  </si>
  <si>
    <t>Fourniture et pose des canalisation circulaires en PVC Diam.200 mm SERIE I</t>
  </si>
  <si>
    <t xml:space="preserve">Regards de visite sur canalisations circulaires de diamètre (∅ 315 &amp; 400 mm) de dimensions: 1,00x1,00 (m) en toutes profondeurs  </t>
  </si>
  <si>
    <t xml:space="preserve">Regards de chute sur canalisation circulaire en toutes profondeurs </t>
  </si>
  <si>
    <t>Regards avaloirs ou à grille y compris tampons en fonte ductile et appareil siphoide</t>
  </si>
  <si>
    <t xml:space="preserve">Boîte de branchement simple </t>
  </si>
  <si>
    <t>Boîte de branchement double</t>
  </si>
  <si>
    <t>Fourniture et pose de cadre,tampons en fonte ductile pour regards de visite série lourde D400</t>
  </si>
  <si>
    <t xml:space="preserve">Déblais en pleine masse en tout terrain y compris  le rocher </t>
  </si>
  <si>
    <t>Remblais compactés y compris apport</t>
  </si>
  <si>
    <t>Couche de fondation en tout-venant GNF I 0/40 Ep 20 cm</t>
  </si>
  <si>
    <t>Imprégnation au cut-back 0/1 ou à l'émulsion de bitume</t>
  </si>
  <si>
    <t>Fourniture et mise en œuvre des  Enrobés bitumineux</t>
  </si>
  <si>
    <t>Construction du local poste de livraison</t>
  </si>
  <si>
    <t xml:space="preserve">Construction du local poste de transformation </t>
  </si>
  <si>
    <t xml:space="preserve"> Cellules interrupteur -sectionneur motorisée (arrivée/départ)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</si>
  <si>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</si>
  <si>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</si>
  <si>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</si>
  <si>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</si>
  <si>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 18/30(36)KV</t>
  </si>
  <si>
    <t>Le métre Linéaire:</t>
  </si>
  <si>
    <t>Canalisation préfabriquée 1600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</si>
  <si>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</si>
  <si>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</si>
  <si>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</si>
  <si>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</si>
  <si>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 xml:space="preserve"> Batteries de compensation automatique (relèvement de COS PHI)</t>
  </si>
  <si>
    <t>  Armoire générale basse tension AGBT</t>
  </si>
  <si>
    <t>  Poste asservi</t>
  </si>
  <si>
    <t>Tableaux électrique</t>
  </si>
  <si>
    <t>TP-B1</t>
  </si>
  <si>
    <t>TP-B2</t>
  </si>
  <si>
    <t>TP-B3</t>
  </si>
  <si>
    <t>TP-B19</t>
  </si>
  <si>
    <t>TP-B20</t>
  </si>
  <si>
    <t>TP-TER1</t>
  </si>
  <si>
    <t>TP GENRALE-CUISINE REFECTOIR</t>
  </si>
  <si>
    <t>TP-B4</t>
  </si>
  <si>
    <t>TP-B21</t>
  </si>
  <si>
    <t>TP-TER2</t>
  </si>
  <si>
    <t>TP-GENERALE  POLE  LOGISTIQUE  ET TRANSPORT</t>
  </si>
  <si>
    <t>TP-B5</t>
  </si>
  <si>
    <t>TP-B22</t>
  </si>
  <si>
    <t>TP-TER3</t>
  </si>
  <si>
    <t>TP-TO B5</t>
  </si>
  <si>
    <t>TP-TO B22</t>
  </si>
  <si>
    <t xml:space="preserve">TP-GENERALE   POLE SANTE </t>
  </si>
  <si>
    <t>TP-B7</t>
  </si>
  <si>
    <t>TP-B26</t>
  </si>
  <si>
    <t>TP-TER4</t>
  </si>
  <si>
    <t>TP-TO B7</t>
  </si>
  <si>
    <t>TP-TO B26</t>
  </si>
  <si>
    <t>TP-GENERALE   POLE GESTION &amp; COMMERCE</t>
  </si>
  <si>
    <t>TP-B9</t>
  </si>
  <si>
    <t>TP-B30</t>
  </si>
  <si>
    <t>TP-TER5</t>
  </si>
  <si>
    <t>TP-TO B9</t>
  </si>
  <si>
    <t>TP-TO B30</t>
  </si>
  <si>
    <t>TP-B10</t>
  </si>
  <si>
    <t>TP-B24</t>
  </si>
  <si>
    <t>TP-TER6</t>
  </si>
  <si>
    <t>TP-TO B24</t>
  </si>
  <si>
    <t>TP-GENERALE LOCAL  ARCHIVAGE  CMC / MEDIATHEQUE</t>
  </si>
  <si>
    <t>TP-B11</t>
  </si>
  <si>
    <t>TP-B25</t>
  </si>
  <si>
    <t>TP-TER7</t>
  </si>
  <si>
    <t xml:space="preserve">TP-GENERALE SERVICES  AUX ENTREPRISES ENTRAPRENARIAT </t>
  </si>
  <si>
    <t>TP-B12</t>
  </si>
  <si>
    <t>TP-B27</t>
  </si>
  <si>
    <t>TP-TER8</t>
  </si>
  <si>
    <t>TP-TO B12</t>
  </si>
  <si>
    <t>TP-TO B27</t>
  </si>
  <si>
    <t>TP-B14</t>
  </si>
  <si>
    <t>TP-B18</t>
  </si>
  <si>
    <t>TP-TER9</t>
  </si>
  <si>
    <t>TP-B13</t>
  </si>
  <si>
    <t>TP-B29</t>
  </si>
  <si>
    <t>TP-TER10</t>
  </si>
  <si>
    <t xml:space="preserve">TP-GENERALE  DIGITAL &amp; OFFSHORING  </t>
  </si>
  <si>
    <t>TP-B8</t>
  </si>
  <si>
    <t>TP-TER11</t>
  </si>
  <si>
    <t>TP-TO B8</t>
  </si>
  <si>
    <t>TP-GENERALE  POLE ARTISANAT/PISCINE</t>
  </si>
  <si>
    <t>TP-B6</t>
  </si>
  <si>
    <t>TP-TER12</t>
  </si>
  <si>
    <t>TP-B15</t>
  </si>
  <si>
    <t xml:space="preserve"> TP-ECLAIRAGE EXT1</t>
  </si>
  <si>
    <t xml:space="preserve"> TP-ECLAIRAGE EXT2</t>
  </si>
  <si>
    <t xml:space="preserve"> TP-ECLAIRAGE EXT3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</si>
  <si>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</si>
  <si>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</si>
  <si>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</si>
  <si>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</si>
  <si>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Regard de tirage de 0,8x0,8x1m</t>
  </si>
  <si>
    <t>Regard de tirage de 0,6x0,6x0,8m</t>
  </si>
  <si>
    <t>Câble U1000RO2V 1x240mm²</t>
  </si>
  <si>
    <t>Câble U1000RO2V 1x185mm²</t>
  </si>
  <si>
    <t>Câble U1000RO2V 4x150mm²</t>
  </si>
  <si>
    <t>Câble U1000RO2V 4x120mm²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</si>
  <si>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</si>
  <si>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</si>
  <si>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</si>
  <si>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</si>
  <si>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</si>
  <si>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</si>
  <si>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</si>
  <si>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</si>
  <si>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</si>
  <si>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5G35 mm²</t>
  </si>
  <si>
    <t xml:space="preserve"> Câble CR1 5G25 mm²</t>
  </si>
  <si>
    <t xml:space="preserve"> Câble CR1 5G16 mm²</t>
  </si>
  <si>
    <t xml:space="preserve"> Câble CR1 5G10 mm²</t>
  </si>
  <si>
    <t xml:space="preserve"> Câble CR1 5G6 mm²</t>
  </si>
  <si>
    <t xml:space="preserve"> Câble CR1 3G4 mm²</t>
  </si>
  <si>
    <t xml:space="preserve"> Câble CR1 3G2,5 mm²</t>
  </si>
  <si>
    <t>Liaison équipotentielle secondaire</t>
  </si>
  <si>
    <t xml:space="preserve">Foyer lumineux sur simple allumage </t>
  </si>
  <si>
    <t xml:space="preserve">Foyer lumineux sur double allumage </t>
  </si>
  <si>
    <t xml:space="preserve">Foyer lumineux sur va et vient </t>
  </si>
  <si>
    <t>Foyer lumineux sur va et vient double</t>
  </si>
  <si>
    <t>Foyer lumineux sur  va et vient   étanche</t>
  </si>
  <si>
    <t xml:space="preserve"> Foyer lumineux sur simple allumage étanche</t>
  </si>
  <si>
    <t>Foyer lumineux sur double allumage étanche</t>
  </si>
  <si>
    <t>Bouton poussoir lumineux (Sur minuterie)</t>
  </si>
  <si>
    <t xml:space="preserve">Foyer supplémentaire </t>
  </si>
  <si>
    <t xml:space="preserve"> Prise de Courant 16A</t>
  </si>
  <si>
    <t>Prise de courant 16A étanche</t>
  </si>
  <si>
    <t>Bloc type 3 (1 PC Normal +1 PC ONDULEE +1 INFO)</t>
  </si>
  <si>
    <t xml:space="preserve"> Bloc autonome d'éclairage d’antipanique 360 lumens LED</t>
  </si>
  <si>
    <t xml:space="preserve">Equipement de télécommande </t>
  </si>
  <si>
    <t>ROBINETTERIE</t>
  </si>
  <si>
    <t>PRISES FLUIDES MEDICAUX</t>
  </si>
  <si>
    <t>CONTRÔLE D'ACCES</t>
  </si>
  <si>
    <t>COMMANDE ASSERVISSEMENT</t>
  </si>
  <si>
    <t>CABLE DE DISTRIBUTION BASSE TENSION</t>
  </si>
  <si>
    <t>DISTRIBUTION ECLAIRAGE ET PRISES COURANT</t>
  </si>
  <si>
    <t>ECLAIRAGE DE SECURITE</t>
  </si>
  <si>
    <t>ADUCTION EAU POTABLE</t>
  </si>
  <si>
    <t>TOTAL GENERAL HT</t>
  </si>
  <si>
    <t xml:space="preserve">Couverture en bac acier 0,70mm prelaquée </t>
  </si>
  <si>
    <t>Regards en béton armé</t>
  </si>
  <si>
    <t>Gros béton pour massif de toute épaisseur</t>
  </si>
  <si>
    <t>Equipement de terrain de sport</t>
  </si>
  <si>
    <t>Distribution d'eau en PEHD</t>
  </si>
  <si>
    <t>Vannes de sectionnement toutes dimensions</t>
  </si>
  <si>
    <t>Regard de visite</t>
  </si>
  <si>
    <t>Bouche d'arrosage</t>
  </si>
  <si>
    <t>Espace vert et arrosage</t>
  </si>
  <si>
    <t xml:space="preserve"> Panneaux  directionnels</t>
  </si>
  <si>
    <t xml:space="preserve"> Marquage de la chaussée</t>
  </si>
  <si>
    <t xml:space="preserve"> Mat pour drapeau</t>
  </si>
  <si>
    <t>Signalisation extérieure</t>
  </si>
  <si>
    <t xml:space="preserve"> Panneaux  d’indication </t>
  </si>
  <si>
    <t>CHAUFFE EAU THERMOSIPHON 300 L</t>
  </si>
  <si>
    <t>ALIMENTATION EAU POTABLE</t>
  </si>
  <si>
    <t>PRODUCTION ECS</t>
  </si>
  <si>
    <t>EVACUATION</t>
  </si>
  <si>
    <t>PROTECTION CONTRE INCENDIE</t>
  </si>
  <si>
    <t>POSTE RIA DN25/8</t>
  </si>
  <si>
    <t xml:space="preserve"> POMPE DE RECYCLAGE debit 35m3/h</t>
  </si>
  <si>
    <t xml:space="preserve"> FILTRE A SABLE D 1200 litres de 30m³/m²</t>
  </si>
  <si>
    <t xml:space="preserve"> RESEAU HYDRAULIQUE EN PVC PRESSION </t>
  </si>
  <si>
    <t>Pompe de circuit primair 6m3/h:</t>
  </si>
  <si>
    <t xml:space="preserve">TP GENRALE-POLE MAISON DES STAGIAIRES  </t>
  </si>
  <si>
    <t>TP-B23 Amphithéatre</t>
  </si>
  <si>
    <t>TP-B17 Aire de manœuvre</t>
  </si>
  <si>
    <t>TP-B18 hangar de stationnement visite technique</t>
  </si>
  <si>
    <t xml:space="preserve"> Prise de Courant 3P+N+T de 32 A</t>
  </si>
  <si>
    <t>AMPHITHEATRES</t>
  </si>
  <si>
    <t>Création de terrain de sport en gazon synthetique</t>
  </si>
  <si>
    <t>Création de terrain de sport en béton lissé à l'hélicoptère</t>
  </si>
  <si>
    <t>Autobloquant de 8 cm</t>
  </si>
  <si>
    <t>Equipements pour terrain de sport de foot"</t>
  </si>
  <si>
    <t>Equipements pour terrain de sport de mini-foot "</t>
  </si>
  <si>
    <t>Equipements pour terrain de sport de bascket"</t>
  </si>
  <si>
    <t>Equipements pour terrain de sport de volley"</t>
  </si>
  <si>
    <t>Grillage péripherique du terrain du sport de h=4 m"</t>
  </si>
  <si>
    <t xml:space="preserve">Le mètre cube </t>
  </si>
  <si>
    <t>Le mètre cube</t>
  </si>
  <si>
    <t xml:space="preserve"> Le mètre linéaire   </t>
  </si>
  <si>
    <t xml:space="preserve">Equipement complet de point haut de ventouse                                                                                                                                                         </t>
  </si>
  <si>
    <t xml:space="preserve"> Equipement complet des points bas de vidange                                                                                                          </t>
  </si>
  <si>
    <t xml:space="preserve">Fourniture et pose de tampon en fonte ductile                                                                                                               </t>
  </si>
  <si>
    <t xml:space="preserve">Protection de la conduite par dallettes en BA                                                                                                                                                               </t>
  </si>
  <si>
    <t>Le metre linéaire</t>
  </si>
  <si>
    <t xml:space="preserve">Le mètre carré </t>
  </si>
  <si>
    <t>Ensemble</t>
  </si>
  <si>
    <t>Canalisation en PEHD diamètre 110</t>
  </si>
  <si>
    <t>Canalisation en PEHD diamètre 90</t>
  </si>
  <si>
    <t>Canalisation en PEHD diamètre 50</t>
  </si>
  <si>
    <t>Canalisation en PEHD diamètre 40</t>
  </si>
  <si>
    <t>Canalisation en PEHD diamètre 32</t>
  </si>
  <si>
    <t>Canalisation en PEHD diamètre 25</t>
  </si>
  <si>
    <t xml:space="preserve"> A Gros œuvre Terrassement</t>
  </si>
  <si>
    <t>BORDEREAU DES PRIX - DETAIL ESTIMATIF</t>
  </si>
  <si>
    <t>INSTALLATION PHOTOVOLTAIQUE</t>
  </si>
  <si>
    <t xml:space="preserve">réalisation et mise en service d'une Installation photovoltaique y compris branchement au réseau électrique de la cité </t>
  </si>
  <si>
    <t>Vanne d'arret pour eau potable</t>
  </si>
  <si>
    <t>DN 25 à 40</t>
  </si>
  <si>
    <t>DN 50 à 90</t>
  </si>
  <si>
    <t>Liaison équipotentielle principale</t>
  </si>
  <si>
    <t>m2</t>
  </si>
  <si>
    <t>COURANT FORT</t>
  </si>
  <si>
    <t>COURANT FAIBLE</t>
  </si>
  <si>
    <r>
      <t xml:space="preserve"> Transformateur HTA/BT 22KV/400V 10</t>
    </r>
    <r>
      <rPr>
        <sz val="12"/>
        <rFont val="Book Antiqua"/>
        <family val="1"/>
      </rPr>
      <t>00 KVA</t>
    </r>
  </si>
  <si>
    <t>ARMOIRE DE SECONDE DETENTE</t>
  </si>
  <si>
    <t xml:space="preserve">VOLET RECTANGULAIRE COUPE FEU TOUTES DIMENSIONS       </t>
  </si>
  <si>
    <t xml:space="preserve">EXUTOIRE DE TOITURE OU OUVRANT DE FACADE DE DESENFUMAGE TRANSLUCIDE </t>
  </si>
  <si>
    <t>TRAITEMENT ULTRA VIOLET YC REGULATEUR CH ET PH</t>
  </si>
  <si>
    <t>Poteau d'incendie y compris raccordement</t>
  </si>
  <si>
    <t>Caniveau et ouvrage d'interception</t>
  </si>
  <si>
    <t xml:space="preserve">Plancher de 15+7 cm  </t>
  </si>
  <si>
    <t xml:space="preserve">Plancher de 30+7 cm  </t>
  </si>
  <si>
    <t xml:space="preserve">Plancher de 30+5 cm  </t>
  </si>
  <si>
    <t>REVÊTEMENTS DES SOLS</t>
  </si>
  <si>
    <t>Revêtement de sol en carreaux compacto teinté dans la masse y compris plinthes</t>
  </si>
  <si>
    <t>Revêtement de sol en mouquette y compris plinthes</t>
  </si>
  <si>
    <t>Revêtement de sol en marbre Local y/c plinthes</t>
  </si>
  <si>
    <t>Revêtement Plage Piscine En Carreaux Antidérapante Y/C Plinthes</t>
  </si>
  <si>
    <t>Revêtement de sol, mur et caniveau en carreaux</t>
  </si>
  <si>
    <t>Revêtement marche et contre marches en marbre Local y/c plinthes</t>
  </si>
  <si>
    <t>Le mètre linéaire :</t>
  </si>
  <si>
    <t>REVETEMENT MURAL</t>
  </si>
  <si>
    <t>Revêtement mural en carreaux compacto</t>
  </si>
  <si>
    <t>Revêtement mural en carreaux 20x20 cm</t>
  </si>
  <si>
    <t>DIVERS</t>
  </si>
  <si>
    <t>Revêtement des tablettes et comptoirs en marbre local</t>
  </si>
  <si>
    <t>Bande en marbre local</t>
  </si>
  <si>
    <t>Dallage de 13 cm en béton B25 y compris armature</t>
  </si>
  <si>
    <t>Dallage de 15 cm en béton B25 y compris armature</t>
  </si>
  <si>
    <t>Faux plafonds en staff lisse y compris joint creux</t>
  </si>
  <si>
    <t>Faux plafonds modulaire 120x60</t>
  </si>
  <si>
    <t>Plafonds Suspendus Intérieurs Acoustique En Bac Autoportant A Bords Jointifs A Emboitement Et Angles Chanfreines</t>
  </si>
  <si>
    <t>Habillage En Panneaux  Acoustique Intérieur</t>
  </si>
  <si>
    <t>MENUISERIES BOIS</t>
  </si>
  <si>
    <t xml:space="preserve">Porte isoplane stratifiée </t>
  </si>
  <si>
    <t>Porte isoplane</t>
  </si>
  <si>
    <t xml:space="preserve">porte coupe - feu 1/2h </t>
  </si>
  <si>
    <t>MENUISERIES ALUMINIUM</t>
  </si>
  <si>
    <t>Porte en aluminium</t>
  </si>
  <si>
    <t>Au mètre carré</t>
  </si>
  <si>
    <t>Mur rideau à aspect grille simple vitrage</t>
  </si>
  <si>
    <t>Mur rideau en VEC</t>
  </si>
  <si>
    <t>Fenêtre simple vitrage en aluminium</t>
  </si>
  <si>
    <t>Châssis en aluminium</t>
  </si>
  <si>
    <t>Cloison amovibles profile aluminuim</t>
  </si>
  <si>
    <t xml:space="preserve">Lame brise soleil </t>
  </si>
  <si>
    <t xml:space="preserve">Le mètre lineaire </t>
  </si>
  <si>
    <t>Habillage en panneaux composite</t>
  </si>
  <si>
    <t>MENUISERIES METALLIQUE</t>
  </si>
  <si>
    <t>Portail Métalliques d'entrée principale</t>
  </si>
  <si>
    <t>Portail Métalliques d'entrée service</t>
  </si>
  <si>
    <t>Portes Métalliques coulissant</t>
  </si>
  <si>
    <t>Portes Métalliques</t>
  </si>
  <si>
    <t>Garde corps en inox</t>
  </si>
  <si>
    <t>Main courante en inox</t>
  </si>
  <si>
    <t>Garde corps métallique</t>
  </si>
  <si>
    <t>Main courante métallique</t>
  </si>
  <si>
    <t>Trappe de visite métallique pour terrasse</t>
  </si>
  <si>
    <t xml:space="preserve">Bardage En Tôle Aluminium Découpe Laser </t>
  </si>
  <si>
    <t>Escaliers Hélicoïdal Métallique Galvanisée</t>
  </si>
  <si>
    <t>Couverture En Membrane Toile Tendu</t>
  </si>
  <si>
    <t>Plaque signalisation de l’entrée principale</t>
  </si>
  <si>
    <t>LUSTRERIE</t>
  </si>
  <si>
    <t>PANEL CARRE LED 60X60</t>
  </si>
  <si>
    <t>Unité </t>
  </si>
  <si>
    <t>CUBE APPARANTE</t>
  </si>
  <si>
    <t>SPOT ENCASTRE ROND LED COB 30W</t>
  </si>
  <si>
    <t>SPOT ROND 20W</t>
  </si>
  <si>
    <t>LINÉAIRE ENCASTRE</t>
  </si>
  <si>
    <t>SPOT ROND 9W</t>
  </si>
  <si>
    <t>DALLE  LED 120X30</t>
  </si>
  <si>
    <t>PROFILÉ LINEAIRE</t>
  </si>
  <si>
    <t>LINÉAIRE FLUORESCENTES 1X58W</t>
  </si>
  <si>
    <t>ARMATURE INDUSTRIELLE</t>
  </si>
  <si>
    <t>LASER BLADE 22W</t>
  </si>
  <si>
    <t>SPOT ENCASTRE ROND LED 52W</t>
  </si>
  <si>
    <t xml:space="preserve">SPOT SPYDER </t>
  </si>
  <si>
    <t xml:space="preserve">APPLIQUE MURAL </t>
  </si>
  <si>
    <t>INFORMATIQUE</t>
  </si>
  <si>
    <t>AUDIOVISUEL</t>
  </si>
  <si>
    <t xml:space="preserve">Systéme de détection et de sécurité incendie </t>
  </si>
  <si>
    <t>APPAREILS SANITAIRES</t>
  </si>
  <si>
    <t xml:space="preserve">Lavabo vasque </t>
  </si>
  <si>
    <t>Lavabo PMR</t>
  </si>
  <si>
    <t>Wc à l'anglaise</t>
  </si>
  <si>
    <t xml:space="preserve">Wc à l'anglaise PMR </t>
  </si>
  <si>
    <t>Cuvette Avec Abattant Au Sol</t>
  </si>
  <si>
    <t>Pomme de douche</t>
  </si>
  <si>
    <t>Caniveau de 30cm</t>
  </si>
  <si>
    <t>Evier en inox</t>
  </si>
  <si>
    <t>Distributeur de savon liquide</t>
  </si>
  <si>
    <t>Distributeur de papier hygiénique</t>
  </si>
  <si>
    <t>Sèche mains</t>
  </si>
  <si>
    <t>Miroir</t>
  </si>
  <si>
    <t>Le Mètre Carré</t>
  </si>
  <si>
    <t>CLIMATISATION - VMC - DESENFUMAGE</t>
  </si>
  <si>
    <t>TRAITEMENT D'EAU PISCINE ET DESHUMIDIFICATION</t>
  </si>
  <si>
    <t>Peinture vinylique intérieure sur murs et plafonds</t>
  </si>
  <si>
    <t xml:space="preserve">Peinture glycérophtalique laquée sur murs et plafonds </t>
  </si>
  <si>
    <t>Peinture Epoxy</t>
  </si>
  <si>
    <t>Eclairage extérieur</t>
  </si>
  <si>
    <t>Fourniture et mise en œuvre de terre végétale y compris fumier et engrais</t>
  </si>
  <si>
    <t xml:space="preserve">Le mètre cube : </t>
  </si>
  <si>
    <t>Washingtonia robusta de 4 mètres</t>
  </si>
  <si>
    <t>L'unité.</t>
  </si>
  <si>
    <t>Washingtonia robusta de 1,5 mètres</t>
  </si>
  <si>
    <t>Préparation et plantation d’un arbre</t>
  </si>
  <si>
    <t>Préparation et plantation d’un arbuste</t>
  </si>
  <si>
    <t xml:space="preserve">Le mètre carré : </t>
  </si>
  <si>
    <t xml:space="preserve">Gazon stenotaphrum americanum </t>
  </si>
  <si>
    <t>ASCENCEURS</t>
  </si>
  <si>
    <t>TUBE LED</t>
  </si>
  <si>
    <t>BORNE JARDIN</t>
  </si>
  <si>
    <t>PROJECTEUR 200W</t>
  </si>
  <si>
    <t>PROJECTEUR 370W</t>
  </si>
  <si>
    <t>Terrains de sport</t>
  </si>
  <si>
    <t>VOIRIE REVETEMENT DES SOLS</t>
  </si>
  <si>
    <t>Revêtement marche et contre marches entrée principale en marbre Local y/c plinthes</t>
  </si>
  <si>
    <t>Revêtement Bassin En Marbre local y/c plinthes</t>
  </si>
  <si>
    <t>Chape En Béton Lisse ou strié Teinté Dans La Masse</t>
  </si>
  <si>
    <t xml:space="preserve">Béton Désactivé Coloré </t>
  </si>
  <si>
    <t xml:space="preserve">Béton Imprimé Teinté </t>
  </si>
  <si>
    <t xml:space="preserve">Gradins en béton préfabrique ep = 15cm y compris peinture époxy </t>
  </si>
  <si>
    <t xml:space="preserve">Escaliers Gradins en béton préfabrique ep = 10cm y compris peinture époxy </t>
  </si>
  <si>
    <t>Dallage pour Trottoir en béton armé</t>
  </si>
  <si>
    <t>Mur De Clôture Principale</t>
  </si>
  <si>
    <t>Mur De Clôture Mitoyenne</t>
  </si>
  <si>
    <t>BORDURE P1</t>
  </si>
  <si>
    <t>PROJECTEUR 240 W</t>
  </si>
  <si>
    <t>TVA</t>
  </si>
  <si>
    <t>TOTAL GENERAL TTC</t>
  </si>
  <si>
    <t>l'ensenble</t>
  </si>
  <si>
    <t xml:space="preserve">Bargade en bac acier 0,70mm prelaquée </t>
  </si>
  <si>
    <t>Revêtement façade en marbre travertin</t>
  </si>
  <si>
    <t>sérigraphié sur verre</t>
  </si>
  <si>
    <t>Caillebotis métallique</t>
  </si>
  <si>
    <t>Traitement des joints de dilatation</t>
  </si>
  <si>
    <t>Revêtement de sol en carreaux compacto teinté dans la masse y compris plinthes de 120x60cm</t>
  </si>
  <si>
    <t>Cloison Placoplatre BA13 y compris isolation</t>
  </si>
  <si>
    <t xml:space="preserve"> Cuvelage d'imperméabilisation</t>
  </si>
  <si>
    <t xml:space="preserve">Dallage Industriel En Béton Fibre De 20 Cm D’épaisseur </t>
  </si>
  <si>
    <t xml:space="preserve">Unité de traitement des signaux,de contrôle et d’alimentation </t>
  </si>
  <si>
    <t>Écran de projection motorisé 3M*4M</t>
  </si>
  <si>
    <t>Traitement des signaux et leur diffusion</t>
  </si>
  <si>
    <t xml:space="preserve"> Traitement des signaux et leur diffusion</t>
  </si>
  <si>
    <t xml:space="preserve"> Sources audio </t>
  </si>
  <si>
    <t xml:space="preserve">Compact lecteur-graveur DVD-CD-USB-MP3  </t>
  </si>
  <si>
    <t>Console de mixage audio</t>
  </si>
  <si>
    <t>Répartiteur/ distributeur audio</t>
  </si>
  <si>
    <t xml:space="preserve">Diffusion sonore </t>
  </si>
  <si>
    <t>Processeur de traitement de diffusion 8x8</t>
  </si>
  <si>
    <t>Colonnes acoustiques   Sono façade</t>
  </si>
  <si>
    <t>Monitoring audio</t>
  </si>
  <si>
    <t>Hauts parleurs muraux</t>
  </si>
  <si>
    <t>Sélecteurs de sources vidéo informatique ou TRANSCALER</t>
  </si>
  <si>
    <t>Centrale de sonorisation</t>
  </si>
  <si>
    <t>Colone acoustique</t>
  </si>
  <si>
    <t xml:space="preserve">Pupitres Délégués </t>
  </si>
  <si>
    <t>Pré installation pour vidéoprojecteur</t>
  </si>
  <si>
    <t>Ecran de projection 4Mx3M</t>
  </si>
  <si>
    <t>Unité centrale de sonorisation</t>
  </si>
  <si>
    <t>Micro délégué</t>
  </si>
  <si>
    <t>Micro président</t>
  </si>
  <si>
    <t>Haut parleur plafonier</t>
  </si>
  <si>
    <t>TRAITEMENT ACOUSTIQUE DE LA SALLE DE CONFERENCE</t>
  </si>
  <si>
    <t>ECHANGEUR A PLAQUES P=70 KW</t>
  </si>
  <si>
    <t>113.1</t>
  </si>
  <si>
    <t>113.2</t>
  </si>
  <si>
    <t xml:space="preserve">Bloc autonome d'éclairage d’évacuation baes 60 lumens LED </t>
  </si>
  <si>
    <t>Armoire Informatique 18U</t>
  </si>
  <si>
    <t>Armoire Informatique 9U</t>
  </si>
  <si>
    <t>DN75</t>
  </si>
  <si>
    <t>Installation et raccordement air comprimé</t>
  </si>
  <si>
    <t>Switch 24 ports</t>
  </si>
  <si>
    <t>Panneau de brassage 48 port 2U</t>
  </si>
  <si>
    <t xml:space="preserve">Panneau de brassage 24 port </t>
  </si>
  <si>
    <t>Caniveau en béton armé de 40 cm de largeur avec tampon en béton armé</t>
  </si>
  <si>
    <t>Souche en terrasse de toute dimension</t>
  </si>
  <si>
    <t>Détecteur linéaire de fumée</t>
  </si>
  <si>
    <t>Commande et information -volet coupe feu</t>
  </si>
  <si>
    <t>PAC  ROOFTOP REVERSIBLE</t>
  </si>
  <si>
    <t>UNITE INTERIEUR DE CLIMATISATION  INVERTER REVERSIBLE TYPE GAINABLE</t>
  </si>
  <si>
    <t xml:space="preserve">CLIMATISEUR SPLIT SYSTÈME MURAL INVERTER REVERSIBLE </t>
  </si>
  <si>
    <t xml:space="preserve">CLIMATISEUR SPLIT SYSTÈME GAINABL INVERTER REVERSIBLE </t>
  </si>
  <si>
    <t xml:space="preserve">CLIMATISEUR SPLIT SYSTÈME CASSETTE INVERTER REVERSIBLE </t>
  </si>
  <si>
    <t>CAISSON D’AIR NEUF VENTILATION  CUISINE</t>
  </si>
  <si>
    <t xml:space="preserve">Diamètre 125            </t>
  </si>
  <si>
    <t xml:space="preserve">Diamètre 160           </t>
  </si>
  <si>
    <t>debit 24 m3/h</t>
  </si>
  <si>
    <t>DESHUMEDEFICATEUR Y/C UNITE EXTERIEUR</t>
  </si>
  <si>
    <t>CLIMATISEUR SPLIT SYSTÈME MURAL INVERTER (FROID SEUL POUR LOCAUX TECHNIQUES)</t>
  </si>
  <si>
    <t>UNITE INTERIEUR DE CLIMATISATION  INVERTER REVERSIBLE TYPE CASSETTE</t>
  </si>
  <si>
    <t>GRILLE DE SOUFFLAGE AIR NEUF DESENFUMAGE</t>
  </si>
  <si>
    <r>
      <rPr>
        <sz val="7"/>
        <rFont val="Century Gothic"/>
        <family val="2"/>
      </rPr>
      <t xml:space="preserve"> </t>
    </r>
    <r>
      <rPr>
        <sz val="11"/>
        <rFont val="Century Gothic"/>
        <family val="2"/>
      </rPr>
      <t>POMPE A CHALEUR AIR EAU CHAUFFAGE   P= 74 KW</t>
    </r>
  </si>
  <si>
    <t>Fourniture, transport et pose de Canalisation en PVC PN 16 de diamètre 160 mm</t>
  </si>
  <si>
    <t xml:space="preserve">Isolation en laine de roche pour couverture métallique </t>
  </si>
  <si>
    <t>Etanchéité bicouche pour couverture métallique</t>
  </si>
  <si>
    <t>RECAPITULATION</t>
  </si>
  <si>
    <t>Couche de base GNA Ep 20 cm</t>
  </si>
  <si>
    <t xml:space="preserve">BRANCHEMENT GENERAL EAU INCENDIE </t>
  </si>
  <si>
    <t xml:space="preserve">BRANCHEMENT GENERAL EAU POTABLE </t>
  </si>
  <si>
    <t>Fourniture et pose de Bride major 110/100 mm PN16</t>
  </si>
  <si>
    <t>Fourniture et pose de Bride major 160/150 mm PN16</t>
  </si>
  <si>
    <t xml:space="preserve">Fourniture et pose de Tè simple en FT 150/150 mm </t>
  </si>
  <si>
    <t xml:space="preserve">Fourniture et pose de Tè simple en FT 100/100 mm </t>
  </si>
  <si>
    <t>Fourniture et pose de coude en FT DN 160 tout angle</t>
  </si>
  <si>
    <t>Fourniture et pose de raccord en FT à brides major DN 160</t>
  </si>
  <si>
    <t>Fourniture et pose de robinet-vanne DN 160mm</t>
  </si>
  <si>
    <t>ascenseurs electriques 630 kg ( 2 niveaux) accessible aux personnes à mobilité reduite</t>
  </si>
  <si>
    <t>TRAVAUX DE CONSTRUCTION DE LA CITE DES METIERS ET DES COMPETENCES DE LAAYOUNE</t>
  </si>
  <si>
    <t>Regard  en BA. 80x80 cm</t>
  </si>
  <si>
    <t xml:space="preserve">BORDURE T3 </t>
  </si>
  <si>
    <t xml:space="preserve">Béton B35 pour béton armé en superstructure </t>
  </si>
  <si>
    <t>112.3</t>
  </si>
  <si>
    <t xml:space="preserve">TP-GENERALE ADMINISTRATION SALLE EXPOSOTION, SALLE DE CONFERENCE </t>
  </si>
  <si>
    <t xml:space="preserve">Switch 48 ports </t>
  </si>
  <si>
    <t>PF = 65 kW à 36 °C, Débit soufflage = 11 000 m3/h</t>
  </si>
  <si>
    <t>PF = 74 kW à 36 °C, Débit soufflage = 12 500 m3/h</t>
  </si>
  <si>
    <t>PF = 79 kW à 36 °C</t>
  </si>
  <si>
    <t>PF = 47 kW à 36 °C</t>
  </si>
  <si>
    <t>PF = 43 kW à 36 °C</t>
  </si>
  <si>
    <t>PF = 36 kW à 36 °C</t>
  </si>
  <si>
    <t>PF = 32 kW à 36 °C</t>
  </si>
  <si>
    <t>PF = 25 kW à 36 °C</t>
  </si>
  <si>
    <t>PF = 22 kW à 36 °C</t>
  </si>
  <si>
    <t>5 à 5,5 kW à 36 °C</t>
  </si>
  <si>
    <t>CLIMATISEUR ARMOIRE INVERTER REVERSIBLE ( DATA CENTER ) 12,5 kW à 36 °C</t>
  </si>
  <si>
    <t>Surpresseur eau arrosage</t>
  </si>
  <si>
    <t>TOTAL GROS ŒUVRE- TERRASSEMENT - CHARPENTE METALLIQUE</t>
  </si>
  <si>
    <t>TOTAL ETANCHEITE</t>
  </si>
  <si>
    <t>TOTAL REVETEMENT</t>
  </si>
  <si>
    <t>TOTAL FAUX PLAFOND</t>
  </si>
  <si>
    <t>TOTAL MENUISERIES BOIS, ALUMINIUM ET METALLIQUE</t>
  </si>
  <si>
    <t xml:space="preserve">TOTAL COURANT FORT - COURANT FAIBLE </t>
  </si>
  <si>
    <t>TOTAL  CLIMATISATION - VMC - DESENFUMAGE - PISCINE</t>
  </si>
  <si>
    <t>TOTAL  PEINTURE</t>
  </si>
  <si>
    <t>TOTAL VRD AMENAGEMENTS EXTERIEURS</t>
  </si>
  <si>
    <t>LOT GROS ŒUVRE- TERRASSEMENT - CHARPENTE METALLIQUE</t>
  </si>
  <si>
    <t>TOTAL LOT GROS ŒUVRE- TERRASSEMENT - CHARPENTE METALLIQUE</t>
  </si>
  <si>
    <t>LOT  FAUX PLAFOND</t>
  </si>
  <si>
    <t>TOTAL LOT REVETEMENT</t>
  </si>
  <si>
    <t>TOTAL LOT FAUX PLAFOND</t>
  </si>
  <si>
    <t>LOT MENUISERIES BOIS, ALUMINIUM ET METALLIQUE</t>
  </si>
  <si>
    <t>TOTAL LOT MENUISERIES BOIS, ALUMINIUM ET METALLIQUE</t>
  </si>
  <si>
    <t xml:space="preserve">LOT PLOMBERIE SANITAIRE - PROTECTION INCENDIE </t>
  </si>
  <si>
    <t>TOTAL LOT  PLOMBERIE SANITAIRE-PROTECTION  INCENDIE HT</t>
  </si>
  <si>
    <t>LOT CLIMATISATION - VMC - DESENFUMAGE - PISCINE</t>
  </si>
  <si>
    <t>TOTAL LOT CLIMATISATION - VMC - DESENFUMAGE - PISCINE</t>
  </si>
  <si>
    <t>LOT PEINTURE</t>
  </si>
  <si>
    <t>TOTAL LOT  PEINTURE</t>
  </si>
  <si>
    <t>LOT VRD AMENAGEMENTS EXTERIEURS</t>
  </si>
  <si>
    <t>TOTAL LOT VRD AMENAGEMENTS EXTERIEURS</t>
  </si>
  <si>
    <t>LOT ETANCHEITE</t>
  </si>
  <si>
    <t>TOTAL LOT ETANCHEITE</t>
  </si>
  <si>
    <t>LOT REVETEMENT</t>
  </si>
  <si>
    <t>Placard en bois isoplane</t>
  </si>
  <si>
    <t xml:space="preserve">LOT ELECTRICITE COURANT FORT - COURANT FAIBLE </t>
  </si>
  <si>
    <t>APPLIQUE GRIS FONCE 22W</t>
  </si>
  <si>
    <t>Remblais d'apport en terre sélectionnée</t>
  </si>
  <si>
    <t>Etanchéité Bicouche Autoprotégée</t>
  </si>
  <si>
    <t>Etanchéité Bicouche Autoprotégée des relevés</t>
  </si>
  <si>
    <t xml:space="preserve">TGBT 1 </t>
  </si>
  <si>
    <t xml:space="preserve">TGBT 2  </t>
  </si>
  <si>
    <t>Film autocollant REFLECTIF DEPOLI</t>
  </si>
  <si>
    <t>Solution WIFILAN point d'accès</t>
  </si>
  <si>
    <t>Couloir PMR</t>
  </si>
  <si>
    <t>L'enseble</t>
  </si>
  <si>
    <t>Ouvrages en infrastructure Généralités</t>
  </si>
  <si>
    <t>BETON DE PROPRETE DOSE A 250KG/M3</t>
  </si>
  <si>
    <t>Buse en PVC serie 1 diamètre Ø200 mm</t>
  </si>
  <si>
    <t>Buse en PVC serie 1 diamètre Ø315 mm</t>
  </si>
  <si>
    <t>Fosse à graisse pour cuisine de la maison des stagiaires</t>
  </si>
  <si>
    <t>REVETEMENT SOLS ET MURS</t>
  </si>
  <si>
    <t xml:space="preserve">TP-GENERALE CENTRE  DE LANGUE  ET SOFT SKILLS </t>
  </si>
  <si>
    <t>TP-B16 vestiaires terrains</t>
  </si>
  <si>
    <t>Tube annelée double paroi Diametre 200</t>
  </si>
  <si>
    <t>Tube annelée double paroi Diametre160</t>
  </si>
  <si>
    <t>Tube annelée double paroi Diametre110</t>
  </si>
  <si>
    <t>Tube annelée double paroi Diametre50</t>
  </si>
  <si>
    <t>Bloc type 1 (2 prises normaux  +1 ondulée +1 informatique)</t>
  </si>
  <si>
    <t>Bloc type 2 (2 prises Normaux +1 informatique)</t>
  </si>
  <si>
    <t xml:space="preserve"> Boite au sol (2pc normaux + 2 PC ONDULES +1 INFO+ 1TEL)</t>
  </si>
  <si>
    <t xml:space="preserve">Prise téléphone/ informatique  </t>
  </si>
  <si>
    <t>Système d’affichage dynamique WIFI</t>
  </si>
  <si>
    <t xml:space="preserve">VIDEO SURVEILLANCE, CONTRÔLE D'ACCES, GTC </t>
  </si>
  <si>
    <t>VIDEO SURVEILLANCE</t>
  </si>
  <si>
    <t>440.1</t>
  </si>
  <si>
    <t>440.2</t>
  </si>
  <si>
    <t xml:space="preserve"> Couloirs rapides </t>
  </si>
  <si>
    <t xml:space="preserve"> Couloirs rapides Tourniquet </t>
  </si>
  <si>
    <t xml:space="preserve">TOTAL LOT ELECTRICITE COURANT FORT - COURANT FAIBLE </t>
  </si>
  <si>
    <t>455.1</t>
  </si>
  <si>
    <t>455.3</t>
  </si>
  <si>
    <t>455.4</t>
  </si>
  <si>
    <t>456.1</t>
  </si>
  <si>
    <t>456.2</t>
  </si>
  <si>
    <t>458.1</t>
  </si>
  <si>
    <t>458.2</t>
  </si>
  <si>
    <t>463.1</t>
  </si>
  <si>
    <t>463.2</t>
  </si>
  <si>
    <t>464.1</t>
  </si>
  <si>
    <t>464.2</t>
  </si>
  <si>
    <t>464.3</t>
  </si>
  <si>
    <t>464.4</t>
  </si>
  <si>
    <t>464.5</t>
  </si>
  <si>
    <t>464.6</t>
  </si>
  <si>
    <t>466.1</t>
  </si>
  <si>
    <t>466.2</t>
  </si>
  <si>
    <t>TUYAU EN CUIVRE GAZ  tout Diamètre 10/12 à 20/22</t>
  </si>
  <si>
    <t>485.1</t>
  </si>
  <si>
    <t>485.2</t>
  </si>
  <si>
    <t>485.3</t>
  </si>
  <si>
    <t>487.1</t>
  </si>
  <si>
    <t>487.2</t>
  </si>
  <si>
    <t>487.3</t>
  </si>
  <si>
    <t>488.1</t>
  </si>
  <si>
    <t>488.2</t>
  </si>
  <si>
    <t>488.3</t>
  </si>
  <si>
    <t>493.10</t>
  </si>
  <si>
    <t xml:space="preserve">TOTAL  PLOMBERIE SANITAIRE-PROTECTION  INCENDIE </t>
  </si>
  <si>
    <t>TP-GENERALE ADMINISTRATION SALLE DE SEMINAIRE</t>
  </si>
  <si>
    <t>au mètre linéaire</t>
  </si>
  <si>
    <t xml:space="preserve"> Terrassements</t>
  </si>
  <si>
    <t>Tranchée pour canalisations</t>
  </si>
  <si>
    <t>plafonds suspendus extérieurs en acier Galfan bacs molène ou équivalent</t>
  </si>
  <si>
    <t>595.1</t>
  </si>
  <si>
    <t>595.2</t>
  </si>
  <si>
    <t>595.3</t>
  </si>
  <si>
    <t>595.4</t>
  </si>
  <si>
    <t>595.5</t>
  </si>
  <si>
    <t>597.1</t>
  </si>
  <si>
    <t>597.2</t>
  </si>
  <si>
    <t>597.3</t>
  </si>
  <si>
    <t>597.4</t>
  </si>
  <si>
    <t>597.5</t>
  </si>
  <si>
    <t>597.6</t>
  </si>
  <si>
    <t>597.7</t>
  </si>
  <si>
    <t>542-A</t>
  </si>
  <si>
    <t>ENDUIT MONOCOUCHE SUR MUR</t>
  </si>
  <si>
    <t>Enduit MONOCOUCHE SUR MUR FINITION GRATTE</t>
  </si>
  <si>
    <t>542-B</t>
  </si>
  <si>
    <t>Enduit MONOCOUCHE SUR MUR FINITION TALOCHE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</si>
</sst>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#,##0.00_ ;[Red]\-#,##0.00\ "/>
    <numFmt numFmtId="168" formatCode="_-* #,##0.00\ [$€-1]_-;\-* #,##0.00\ [$€-1]_-;_-* &quot;-&quot;??\ [$€-1]_-"/>
    <numFmt numFmtId="169" formatCode="_-* #,##0.00\ [$€]_-;\-* #,##0.00\ [$€]_-;_-* &quot;-&quot;??\ [$€]_-;_-@_-"/>
    <numFmt numFmtId="170" formatCode="_-* #,##0.00\ _F_-;\-* #,##0.00\ _F_-;_-* &quot;-&quot;??\ _F_-;_-@_-"/>
    <numFmt numFmtId="171" formatCode="_-* #.##0.00\ [$€-1]_-;\-* #.##0.00\ [$€-1]_-;_-* &quot;-&quot;??\ [$€-1]_-"/>
    <numFmt numFmtId="172" formatCode="_-* #\,##0\.00\ _F_-;\-* #\,##0\.00\ _F_-;_-* &quot;-&quot;??\ _F_-;_-@_-"/>
    <numFmt numFmtId="173" formatCode="_-* #\,##0\.00\ [$€]_-;\-* #\,##0\.00\ [$€]_-;_-* &quot;-&quot;??\ [$€]_-;_-@_-"/>
    <numFmt numFmtId="174" formatCode="0.000"/>
    <numFmt numFmtId="175" formatCode="_-* #,##0.0\ _€_-;\-* #,##0.0\ _€_-;_-* &quot;-&quot;??\ _€_-;_-@_-"/>
    <numFmt numFmtId="176" formatCode="_-* #,##0.0\ _€_-;\-* #,##0.0\ _€_-;_-* &quot;-&quot;?\ _€_-;_-@_-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i/>
      <u/>
      <sz val="11"/>
      <name val="Century Gothic"/>
      <family val="2"/>
    </font>
    <font>
      <b/>
      <u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0"/>
      <name val="Arial"/>
      <family val="2"/>
    </font>
    <font>
      <b/>
      <sz val="14"/>
      <name val="Century Gothic"/>
      <family val="2"/>
    </font>
    <font>
      <sz val="11"/>
      <name val="Times New Roman"/>
      <family val="1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b/>
      <sz val="11"/>
      <color indexed="10"/>
      <name val="Calibri"/>
      <family val="2"/>
    </font>
    <font>
      <sz val="11"/>
      <color indexed="52"/>
      <name val="Calibri"/>
      <family val="2"/>
    </font>
    <font>
      <sz val="12"/>
      <name val="Courier"/>
      <family val="3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</font>
    <font>
      <sz val="10"/>
      <name val="Geneva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Book Antiqua"/>
      <family val="1"/>
    </font>
    <font>
      <sz val="12"/>
      <name val="Book Antiqua"/>
      <family val="1"/>
    </font>
    <font>
      <b/>
      <u/>
      <sz val="12"/>
      <name val="Century Gothic"/>
      <family val="2"/>
    </font>
    <font>
      <sz val="7"/>
      <name val="Century Gothic"/>
      <family val="2"/>
    </font>
    <font>
      <sz val="8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sz val="12"/>
      <name val="Times New Roman"/>
      <family val="1"/>
    </font>
    <font>
      <b/>
      <sz val="16"/>
      <name val="Century Gothic"/>
      <family val="2"/>
    </font>
  </fonts>
  <fills count="3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6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90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165" fontId="1" fillId="0" borderId="0" applyFont="0" applyFill="0" applyBorder="0" applyAlignment="0" applyProtection="0"/>
    <xf numFmtId="0" fontId="1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4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6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5" borderId="0" applyNumberFormat="0" applyBorder="0" applyAlignment="0" applyProtection="0"/>
    <xf numFmtId="0" fontId="15" fillId="18" borderId="0" applyNumberFormat="0" applyBorder="0" applyAlignment="0" applyProtection="0"/>
    <xf numFmtId="0" fontId="15" fillId="11" borderId="0" applyNumberFormat="0" applyBorder="0" applyAlignment="0" applyProtection="0"/>
    <xf numFmtId="0" fontId="15" fillId="19" borderId="0" applyNumberFormat="0" applyBorder="0" applyAlignment="0" applyProtection="0"/>
    <xf numFmtId="0" fontId="15" fillId="6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16" borderId="0" applyNumberFormat="0" applyBorder="0" applyAlignment="0" applyProtection="0"/>
    <xf numFmtId="0" fontId="15" fillId="2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25" borderId="3" applyNumberFormat="0" applyAlignment="0" applyProtection="0"/>
    <xf numFmtId="0" fontId="18" fillId="26" borderId="3" applyNumberFormat="0" applyAlignment="0" applyProtection="0"/>
    <xf numFmtId="0" fontId="19" fillId="0" borderId="4" applyNumberFormat="0" applyFill="0" applyAlignment="0" applyProtection="0"/>
    <xf numFmtId="0" fontId="16" fillId="0" borderId="5" applyNumberFormat="0" applyFill="0" applyAlignment="0" applyProtection="0"/>
    <xf numFmtId="0" fontId="10" fillId="8" borderId="6" applyNumberFormat="0" applyFont="0" applyAlignment="0" applyProtection="0"/>
    <xf numFmtId="0" fontId="20" fillId="8" borderId="6" applyNumberFormat="0" applyFont="0" applyAlignment="0" applyProtection="0"/>
    <xf numFmtId="0" fontId="21" fillId="10" borderId="3" applyNumberFormat="0" applyAlignment="0" applyProtection="0"/>
    <xf numFmtId="0" fontId="21" fillId="13" borderId="3" applyNumberFormat="0" applyAlignment="0" applyProtection="0"/>
    <xf numFmtId="0" fontId="2" fillId="2" borderId="1" applyNumberFormat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1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20" fillId="0" borderId="0"/>
    <xf numFmtId="0" fontId="1" fillId="0" borderId="0"/>
    <xf numFmtId="0" fontId="26" fillId="7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7" applyNumberFormat="0" applyAlignment="0" applyProtection="0"/>
    <xf numFmtId="0" fontId="27" fillId="26" borderId="7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27" borderId="16" applyNumberFormat="0" applyAlignment="0" applyProtection="0"/>
    <xf numFmtId="165" fontId="10" fillId="0" borderId="0" applyFont="0" applyFill="0" applyBorder="0" applyAlignment="0" applyProtection="0"/>
    <xf numFmtId="0" fontId="10" fillId="0" borderId="0"/>
    <xf numFmtId="0" fontId="18" fillId="26" borderId="23" applyNumberFormat="0" applyAlignment="0" applyProtection="0"/>
    <xf numFmtId="0" fontId="10" fillId="8" borderId="24" applyNumberFormat="0" applyFont="0" applyAlignment="0" applyProtection="0"/>
    <xf numFmtId="0" fontId="21" fillId="13" borderId="23" applyNumberFormat="0" applyAlignment="0" applyProtection="0"/>
    <xf numFmtId="171" fontId="10" fillId="0" borderId="0" applyFont="0" applyFill="0" applyBorder="0" applyAlignment="0" applyProtection="0"/>
    <xf numFmtId="38" fontId="43" fillId="28" borderId="0" applyNumberFormat="0" applyBorder="0" applyAlignment="0" applyProtection="0"/>
    <xf numFmtId="0" fontId="44" fillId="0" borderId="25" applyNumberFormat="0" applyAlignment="0" applyProtection="0">
      <alignment horizontal="left" vertical="center"/>
    </xf>
    <xf numFmtId="0" fontId="44" fillId="0" borderId="18">
      <alignment horizontal="left" vertical="center"/>
    </xf>
    <xf numFmtId="10" fontId="43" fillId="29" borderId="22" applyNumberFormat="0" applyBorder="0" applyAlignment="0" applyProtection="0"/>
    <xf numFmtId="165" fontId="10" fillId="0" borderId="0" applyFont="0" applyFill="0" applyBorder="0" applyAlignment="0" applyProtection="0"/>
    <xf numFmtId="3" fontId="44" fillId="0" borderId="0" applyNumberFormat="0" applyFont="0" applyBorder="0">
      <alignment horizontal="justify" wrapText="1"/>
    </xf>
    <xf numFmtId="0" fontId="10" fillId="0" borderId="0"/>
    <xf numFmtId="0" fontId="43" fillId="0" borderId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7" fillId="26" borderId="26" applyNumberFormat="0" applyAlignment="0" applyProtection="0"/>
    <xf numFmtId="0" fontId="45" fillId="0" borderId="0">
      <alignment horizontal="left"/>
    </xf>
    <xf numFmtId="0" fontId="37" fillId="0" borderId="27" applyNumberFormat="0" applyFill="0" applyAlignment="0" applyProtection="0"/>
    <xf numFmtId="2" fontId="10" fillId="0" borderId="0" applyFill="0" applyBorder="0" applyAlignment="0" applyProtection="0"/>
    <xf numFmtId="0" fontId="14" fillId="0" borderId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7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4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6" borderId="0" applyNumberFormat="0" applyBorder="0" applyAlignment="0" applyProtection="0"/>
    <xf numFmtId="0" fontId="17" fillId="25" borderId="23" applyNumberFormat="0" applyAlignment="0" applyProtection="0"/>
    <xf numFmtId="0" fontId="19" fillId="0" borderId="4" applyNumberFormat="0" applyFill="0" applyAlignment="0" applyProtection="0"/>
    <xf numFmtId="0" fontId="14" fillId="8" borderId="24" applyNumberFormat="0" applyFont="0" applyAlignment="0" applyProtection="0"/>
    <xf numFmtId="0" fontId="21" fillId="10" borderId="23" applyNumberFormat="0" applyAlignment="0" applyProtection="0"/>
    <xf numFmtId="0" fontId="22" fillId="5" borderId="0" applyNumberFormat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3" fillId="13" borderId="0" applyNumberFormat="0" applyBorder="0" applyAlignment="0" applyProtection="0"/>
    <xf numFmtId="0" fontId="26" fillId="7" borderId="0" applyNumberFormat="0" applyBorder="0" applyAlignment="0" applyProtection="0"/>
    <xf numFmtId="0" fontId="27" fillId="25" borderId="26" applyNumberFormat="0" applyAlignment="0" applyProtection="0"/>
    <xf numFmtId="0" fontId="29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3" fillId="0" borderId="10" applyNumberFormat="0" applyFill="0" applyAlignment="0" applyProtection="0"/>
    <xf numFmtId="0" fontId="35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7" fillId="0" borderId="28" applyNumberFormat="0" applyFill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173" fontId="10" fillId="0" borderId="0" applyFont="0" applyFill="0" applyBorder="0" applyAlignment="0" applyProtection="0"/>
    <xf numFmtId="0" fontId="10" fillId="0" borderId="0"/>
    <xf numFmtId="170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4" fontId="10" fillId="0" borderId="0"/>
    <xf numFmtId="9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9">
    <xf numFmtId="0" fontId="0" fillId="0" borderId="0" xfId="0"/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166" fontId="4" fillId="0" borderId="0" xfId="3" applyNumberFormat="1" applyFont="1" applyFill="1" applyAlignment="1">
      <alignment vertical="center"/>
    </xf>
    <xf numFmtId="0" fontId="13" fillId="0" borderId="0" xfId="8" applyFont="1" applyFill="1"/>
    <xf numFmtId="0" fontId="11" fillId="0" borderId="19" xfId="2" applyFont="1" applyFill="1" applyBorder="1" applyAlignment="1" applyProtection="1">
      <alignment horizontal="center" vertical="center" wrapText="1"/>
      <protection hidden="1"/>
    </xf>
    <xf numFmtId="165" fontId="11" fillId="0" borderId="21" xfId="1" applyFont="1" applyFill="1" applyBorder="1" applyAlignment="1" applyProtection="1">
      <alignment vertical="center" wrapText="1"/>
      <protection hidden="1"/>
    </xf>
    <xf numFmtId="0" fontId="8" fillId="0" borderId="19" xfId="5" applyNumberFormat="1" applyFont="1" applyFill="1" applyBorder="1" applyAlignment="1" applyProtection="1">
      <alignment horizontal="center" vertical="center" wrapText="1"/>
      <protection hidden="1"/>
    </xf>
    <xf numFmtId="167" fontId="9" fillId="0" borderId="20" xfId="5" applyNumberFormat="1" applyFont="1" applyFill="1" applyBorder="1" applyAlignment="1" applyProtection="1">
      <alignment horizontal="center" wrapText="1"/>
      <protection hidden="1"/>
    </xf>
    <xf numFmtId="167" fontId="9" fillId="0" borderId="20" xfId="2" applyNumberFormat="1" applyFont="1" applyFill="1" applyBorder="1" applyAlignment="1" applyProtection="1">
      <alignment horizontal="right" vertical="center"/>
      <protection hidden="1"/>
    </xf>
    <xf numFmtId="167" fontId="9" fillId="0" borderId="20" xfId="2" applyNumberFormat="1" applyFont="1" applyFill="1" applyBorder="1" applyAlignment="1" applyProtection="1">
      <alignment vertical="center"/>
      <protection hidden="1"/>
    </xf>
    <xf numFmtId="167" fontId="9" fillId="0" borderId="31" xfId="2" applyNumberFormat="1" applyFont="1" applyFill="1" applyBorder="1" applyAlignment="1" applyProtection="1">
      <alignment vertical="center"/>
      <protection hidden="1"/>
    </xf>
    <xf numFmtId="0" fontId="8" fillId="0" borderId="19" xfId="2" applyFont="1" applyFill="1" applyBorder="1" applyAlignment="1" applyProtection="1">
      <alignment horizontal="center" vertical="center" wrapText="1"/>
      <protection hidden="1"/>
    </xf>
    <xf numFmtId="0" fontId="8" fillId="0" borderId="0" xfId="2" applyFont="1" applyFill="1" applyBorder="1" applyAlignment="1" applyProtection="1">
      <alignment horizontal="center"/>
      <protection hidden="1"/>
    </xf>
    <xf numFmtId="0" fontId="9" fillId="0" borderId="0" xfId="2" applyFont="1" applyFill="1" applyBorder="1" applyAlignment="1" applyProtection="1">
      <alignment wrapText="1"/>
      <protection hidden="1"/>
    </xf>
    <xf numFmtId="0" fontId="9" fillId="0" borderId="0" xfId="2" applyFont="1" applyFill="1" applyBorder="1" applyAlignment="1" applyProtection="1">
      <alignment horizontal="center"/>
      <protection hidden="1"/>
    </xf>
    <xf numFmtId="0" fontId="9" fillId="0" borderId="0" xfId="2" applyFont="1" applyFill="1" applyAlignment="1"/>
    <xf numFmtId="0" fontId="11" fillId="0" borderId="29" xfId="2" applyFont="1" applyFill="1" applyBorder="1" applyAlignment="1" applyProtection="1">
      <alignment horizontal="center" vertical="center" wrapText="1"/>
      <protection hidden="1"/>
    </xf>
    <xf numFmtId="0" fontId="11" fillId="0" borderId="32" xfId="2" applyFont="1" applyFill="1" applyBorder="1" applyAlignment="1" applyProtection="1">
      <alignment horizontal="center" vertical="center" wrapText="1"/>
      <protection hidden="1"/>
    </xf>
    <xf numFmtId="165" fontId="11" fillId="0" borderId="34" xfId="1" applyFont="1" applyFill="1" applyBorder="1" applyAlignment="1" applyProtection="1">
      <alignment vertical="center" wrapText="1"/>
      <protection hidden="1"/>
    </xf>
    <xf numFmtId="0" fontId="8" fillId="0" borderId="32" xfId="2" applyFont="1" applyFill="1" applyBorder="1" applyAlignment="1" applyProtection="1">
      <alignment horizontal="center" vertical="center" wrapText="1"/>
      <protection hidden="1"/>
    </xf>
    <xf numFmtId="0" fontId="10" fillId="0" borderId="0" xfId="8" applyFont="1" applyFill="1"/>
    <xf numFmtId="0" fontId="9" fillId="0" borderId="40" xfId="0" applyFont="1" applyFill="1" applyBorder="1" applyAlignment="1">
      <alignment vertical="center"/>
    </xf>
    <xf numFmtId="0" fontId="9" fillId="0" borderId="40" xfId="5" applyNumberFormat="1" applyFont="1" applyFill="1" applyBorder="1" applyAlignment="1" applyProtection="1">
      <alignment horizontal="left" vertical="center" wrapText="1"/>
      <protection hidden="1"/>
    </xf>
    <xf numFmtId="167" fontId="9" fillId="0" borderId="40" xfId="5" applyNumberFormat="1" applyFont="1" applyFill="1" applyBorder="1" applyAlignment="1" applyProtection="1">
      <alignment horizontal="center" wrapText="1"/>
      <protection hidden="1"/>
    </xf>
    <xf numFmtId="167" fontId="9" fillId="0" borderId="40" xfId="2" applyNumberFormat="1" applyFont="1" applyFill="1" applyBorder="1" applyAlignment="1" applyProtection="1">
      <alignment horizontal="right" vertical="center"/>
      <protection hidden="1"/>
    </xf>
    <xf numFmtId="167" fontId="9" fillId="0" borderId="40" xfId="2" applyNumberFormat="1" applyFont="1" applyFill="1" applyBorder="1" applyAlignment="1" applyProtection="1">
      <alignment vertical="center"/>
      <protection hidden="1"/>
    </xf>
    <xf numFmtId="0" fontId="8" fillId="0" borderId="42" xfId="5" applyNumberFormat="1" applyFont="1" applyFill="1" applyBorder="1" applyAlignment="1" applyProtection="1">
      <alignment vertical="center" wrapText="1"/>
      <protection hidden="1"/>
    </xf>
    <xf numFmtId="0" fontId="9" fillId="0" borderId="43" xfId="5" applyNumberFormat="1" applyFont="1" applyFill="1" applyBorder="1" applyAlignment="1" applyProtection="1">
      <alignment horizontal="left" vertical="center" wrapText="1"/>
      <protection hidden="1"/>
    </xf>
    <xf numFmtId="0" fontId="11" fillId="0" borderId="39" xfId="2" applyFont="1" applyFill="1" applyBorder="1" applyAlignment="1" applyProtection="1">
      <alignment horizontal="center" vertical="center" wrapText="1"/>
      <protection hidden="1"/>
    </xf>
    <xf numFmtId="165" fontId="11" fillId="0" borderId="41" xfId="1" applyFont="1" applyFill="1" applyBorder="1" applyAlignment="1" applyProtection="1">
      <alignment vertical="center" wrapText="1"/>
      <protection hidden="1"/>
    </xf>
    <xf numFmtId="0" fontId="8" fillId="0" borderId="39" xfId="0" applyFont="1" applyFill="1" applyBorder="1" applyAlignment="1">
      <alignment horizontal="center" vertical="center"/>
    </xf>
    <xf numFmtId="165" fontId="8" fillId="0" borderId="40" xfId="1" applyFont="1" applyFill="1" applyBorder="1" applyAlignment="1">
      <alignment horizontal="center" vertical="center"/>
    </xf>
    <xf numFmtId="165" fontId="9" fillId="0" borderId="40" xfId="1" applyFont="1" applyFill="1" applyBorder="1" applyAlignment="1">
      <alignment vertical="center"/>
    </xf>
    <xf numFmtId="165" fontId="8" fillId="0" borderId="41" xfId="1" applyFont="1" applyFill="1" applyBorder="1" applyAlignment="1">
      <alignment vertical="center"/>
    </xf>
    <xf numFmtId="165" fontId="8" fillId="0" borderId="40" xfId="1" applyFont="1" applyFill="1" applyBorder="1" applyAlignment="1">
      <alignment vertical="center"/>
    </xf>
    <xf numFmtId="0" fontId="9" fillId="0" borderId="39" xfId="0" applyFont="1" applyFill="1" applyBorder="1" applyAlignment="1">
      <alignment horizontal="center" vertical="center"/>
    </xf>
    <xf numFmtId="167" fontId="9" fillId="0" borderId="43" xfId="5" applyNumberFormat="1" applyFont="1" applyFill="1" applyBorder="1" applyAlignment="1" applyProtection="1">
      <alignment horizontal="center" wrapText="1"/>
      <protection hidden="1"/>
    </xf>
    <xf numFmtId="167" fontId="9" fillId="0" borderId="43" xfId="2" applyNumberFormat="1" applyFont="1" applyFill="1" applyBorder="1" applyAlignment="1" applyProtection="1">
      <alignment horizontal="right" vertical="center"/>
      <protection hidden="1"/>
    </xf>
    <xf numFmtId="167" fontId="9" fillId="0" borderId="43" xfId="2" applyNumberFormat="1" applyFont="1" applyFill="1" applyBorder="1" applyAlignment="1" applyProtection="1">
      <alignment vertical="center"/>
      <protection hidden="1"/>
    </xf>
    <xf numFmtId="0" fontId="41" fillId="0" borderId="40" xfId="0" applyFont="1" applyFill="1" applyBorder="1" applyAlignment="1">
      <alignment vertical="center" wrapText="1"/>
    </xf>
    <xf numFmtId="0" fontId="8" fillId="0" borderId="40" xfId="5" applyNumberFormat="1" applyFont="1" applyFill="1" applyBorder="1" applyAlignment="1" applyProtection="1">
      <alignment horizontal="left" vertical="center" wrapText="1"/>
      <protection hidden="1"/>
    </xf>
    <xf numFmtId="0" fontId="11" fillId="0" borderId="40" xfId="2" applyFont="1" applyFill="1" applyBorder="1" applyAlignment="1" applyProtection="1">
      <alignment vertical="center" wrapText="1"/>
      <protection hidden="1"/>
    </xf>
    <xf numFmtId="167" fontId="8" fillId="0" borderId="39" xfId="2" applyNumberFormat="1" applyFont="1" applyFill="1" applyBorder="1" applyAlignment="1" applyProtection="1">
      <alignment horizontal="center" vertical="center"/>
      <protection hidden="1"/>
    </xf>
    <xf numFmtId="0" fontId="9" fillId="0" borderId="40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40" xfId="2" applyNumberFormat="1" applyFont="1" applyFill="1" applyBorder="1" applyAlignment="1" applyProtection="1">
      <alignment horizontal="right" vertical="center" wrapText="1"/>
      <protection hidden="1"/>
    </xf>
    <xf numFmtId="0" fontId="8" fillId="0" borderId="40" xfId="2" applyNumberFormat="1" applyFont="1" applyFill="1" applyBorder="1" applyAlignment="1" applyProtection="1">
      <alignment vertical="center" wrapText="1"/>
      <protection hidden="1"/>
    </xf>
    <xf numFmtId="0" fontId="8" fillId="0" borderId="40" xfId="5" applyNumberFormat="1" applyFont="1" applyFill="1" applyBorder="1" applyAlignment="1" applyProtection="1">
      <alignment horizontal="right" vertical="center" wrapText="1"/>
      <protection hidden="1"/>
    </xf>
    <xf numFmtId="0" fontId="9" fillId="0" borderId="40" xfId="2" applyFont="1" applyFill="1" applyBorder="1" applyAlignment="1"/>
    <xf numFmtId="167" fontId="9" fillId="0" borderId="40" xfId="5" applyNumberFormat="1" applyFont="1" applyFill="1" applyBorder="1" applyAlignment="1" applyProtection="1">
      <alignment horizontal="center" vertical="center" wrapText="1"/>
      <protection hidden="1"/>
    </xf>
    <xf numFmtId="167" fontId="9" fillId="0" borderId="40" xfId="6" applyNumberFormat="1" applyFont="1" applyFill="1" applyBorder="1" applyAlignment="1" applyProtection="1">
      <alignment horizontal="right" vertical="center"/>
      <protection hidden="1"/>
    </xf>
    <xf numFmtId="0" fontId="8" fillId="0" borderId="39" xfId="2" applyFont="1" applyFill="1" applyBorder="1" applyAlignment="1" applyProtection="1">
      <alignment horizontal="center" vertical="center"/>
      <protection hidden="1"/>
    </xf>
    <xf numFmtId="0" fontId="9" fillId="0" borderId="40" xfId="5" applyNumberFormat="1" applyFont="1" applyFill="1" applyBorder="1" applyAlignment="1" applyProtection="1">
      <alignment vertical="center" wrapText="1"/>
      <protection hidden="1"/>
    </xf>
    <xf numFmtId="4" fontId="46" fillId="0" borderId="40" xfId="0" applyNumberFormat="1" applyFont="1" applyFill="1" applyBorder="1" applyAlignment="1">
      <alignment horizontal="center" vertical="center"/>
    </xf>
    <xf numFmtId="2" fontId="46" fillId="0" borderId="40" xfId="0" applyNumberFormat="1" applyFont="1" applyFill="1" applyBorder="1" applyAlignment="1">
      <alignment horizontal="center" vertical="center" wrapText="1"/>
    </xf>
    <xf numFmtId="0" fontId="8" fillId="0" borderId="39" xfId="5" applyNumberFormat="1" applyFont="1" applyFill="1" applyBorder="1" applyAlignment="1" applyProtection="1">
      <alignment horizontal="left" vertical="center" wrapText="1"/>
      <protection hidden="1"/>
    </xf>
    <xf numFmtId="4" fontId="46" fillId="0" borderId="40" xfId="0" applyNumberFormat="1" applyFont="1" applyFill="1" applyBorder="1" applyAlignment="1">
      <alignment horizontal="center" vertical="center" wrapText="1"/>
    </xf>
    <xf numFmtId="165" fontId="3" fillId="0" borderId="0" xfId="1" applyFont="1" applyFill="1" applyBorder="1" applyAlignment="1">
      <alignment vertical="center"/>
    </xf>
    <xf numFmtId="165" fontId="9" fillId="0" borderId="41" xfId="1" applyFont="1" applyFill="1" applyBorder="1" applyAlignment="1" applyProtection="1">
      <alignment vertical="center"/>
      <protection hidden="1"/>
    </xf>
    <xf numFmtId="165" fontId="9" fillId="0" borderId="44" xfId="1" applyFont="1" applyFill="1" applyBorder="1" applyAlignment="1" applyProtection="1">
      <alignment vertical="center"/>
      <protection hidden="1"/>
    </xf>
    <xf numFmtId="165" fontId="9" fillId="0" borderId="41" xfId="1" applyFont="1" applyFill="1" applyBorder="1" applyAlignment="1" applyProtection="1">
      <alignment horizontal="right" vertical="center"/>
      <protection hidden="1"/>
    </xf>
    <xf numFmtId="165" fontId="9" fillId="0" borderId="44" xfId="1" applyFont="1" applyFill="1" applyBorder="1" applyAlignment="1" applyProtection="1">
      <alignment horizontal="right" vertical="center"/>
      <protection hidden="1"/>
    </xf>
    <xf numFmtId="165" fontId="9" fillId="0" borderId="21" xfId="1" applyFont="1" applyFill="1" applyBorder="1" applyAlignment="1" applyProtection="1">
      <alignment vertical="center"/>
      <protection hidden="1"/>
    </xf>
    <xf numFmtId="165" fontId="8" fillId="0" borderId="41" xfId="1" applyFont="1" applyFill="1" applyBorder="1" applyAlignment="1" applyProtection="1">
      <alignment vertical="center" wrapText="1"/>
      <protection hidden="1"/>
    </xf>
    <xf numFmtId="165" fontId="9" fillId="0" borderId="41" xfId="1" applyFont="1" applyFill="1" applyBorder="1" applyAlignment="1"/>
    <xf numFmtId="165" fontId="9" fillId="0" borderId="35" xfId="1" applyFont="1" applyFill="1" applyBorder="1" applyAlignment="1" applyProtection="1">
      <alignment vertical="center"/>
      <protection hidden="1"/>
    </xf>
    <xf numFmtId="165" fontId="46" fillId="0" borderId="41" xfId="1" applyFont="1" applyFill="1" applyBorder="1" applyAlignment="1">
      <alignment horizontal="center" vertical="center" wrapText="1"/>
    </xf>
    <xf numFmtId="165" fontId="8" fillId="0" borderId="41" xfId="1" applyFont="1" applyFill="1" applyBorder="1" applyAlignment="1" applyProtection="1">
      <alignment horizontal="left" vertical="center" wrapText="1"/>
      <protection hidden="1"/>
    </xf>
    <xf numFmtId="0" fontId="8" fillId="0" borderId="40" xfId="5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/>
    <xf numFmtId="0" fontId="11" fillId="0" borderId="36" xfId="2" applyFont="1" applyFill="1" applyBorder="1" applyAlignment="1" applyProtection="1">
      <alignment horizontal="center" vertical="center" wrapText="1"/>
      <protection hidden="1"/>
    </xf>
    <xf numFmtId="0" fontId="11" fillId="0" borderId="50" xfId="2" applyFont="1" applyFill="1" applyBorder="1" applyAlignment="1" applyProtection="1">
      <alignment horizontal="center" vertical="center" wrapText="1"/>
      <protection hidden="1"/>
    </xf>
    <xf numFmtId="165" fontId="11" fillId="0" borderId="51" xfId="1" applyFont="1" applyFill="1" applyBorder="1" applyAlignment="1" applyProtection="1">
      <alignment vertical="center" wrapText="1"/>
      <protection hidden="1"/>
    </xf>
    <xf numFmtId="0" fontId="11" fillId="0" borderId="40" xfId="2" applyFont="1" applyFill="1" applyBorder="1" applyAlignment="1" applyProtection="1">
      <alignment horizontal="center" vertical="center" wrapText="1"/>
      <protection hidden="1"/>
    </xf>
    <xf numFmtId="165" fontId="9" fillId="0" borderId="53" xfId="1" applyFont="1" applyFill="1" applyBorder="1" applyAlignment="1" applyProtection="1">
      <alignment vertical="center"/>
      <protection hidden="1"/>
    </xf>
    <xf numFmtId="0" fontId="9" fillId="0" borderId="40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vertical="center"/>
    </xf>
    <xf numFmtId="0" fontId="9" fillId="0" borderId="40" xfId="0" applyFont="1" applyFill="1" applyBorder="1" applyAlignment="1">
      <alignment vertical="center" wrapText="1"/>
    </xf>
    <xf numFmtId="165" fontId="11" fillId="0" borderId="51" xfId="1" applyFont="1" applyFill="1" applyBorder="1" applyAlignment="1" applyProtection="1">
      <alignment horizontal="center" vertical="center" wrapText="1"/>
      <protection hidden="1"/>
    </xf>
    <xf numFmtId="165" fontId="11" fillId="0" borderId="2" xfId="1" applyFont="1" applyFill="1" applyBorder="1" applyAlignment="1" applyProtection="1">
      <alignment vertical="center" wrapText="1"/>
      <protection hidden="1"/>
    </xf>
    <xf numFmtId="0" fontId="9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39" fillId="0" borderId="39" xfId="2" applyFont="1" applyFill="1" applyBorder="1" applyAlignment="1">
      <alignment horizontal="center" vertical="center"/>
    </xf>
    <xf numFmtId="165" fontId="9" fillId="0" borderId="0" xfId="2" applyNumberFormat="1" applyFont="1" applyFill="1"/>
    <xf numFmtId="165" fontId="9" fillId="0" borderId="40" xfId="3" applyFont="1" applyFill="1" applyBorder="1"/>
    <xf numFmtId="165" fontId="11" fillId="0" borderId="55" xfId="1" applyFont="1" applyFill="1" applyBorder="1" applyAlignment="1" applyProtection="1">
      <alignment vertical="center" wrapText="1"/>
      <protection hidden="1"/>
    </xf>
    <xf numFmtId="0" fontId="11" fillId="0" borderId="56" xfId="2" applyFont="1" applyFill="1" applyBorder="1" applyAlignment="1" applyProtection="1">
      <alignment horizontal="center" vertical="center" wrapText="1"/>
      <protection hidden="1"/>
    </xf>
    <xf numFmtId="0" fontId="41" fillId="0" borderId="40" xfId="5" applyNumberFormat="1" applyFont="1" applyFill="1" applyBorder="1" applyAlignment="1" applyProtection="1">
      <alignment horizontal="left" vertical="center" wrapText="1"/>
      <protection hidden="1"/>
    </xf>
    <xf numFmtId="0" fontId="9" fillId="0" borderId="40" xfId="2" applyFont="1" applyFill="1" applyBorder="1" applyAlignment="1">
      <alignment horizontal="center"/>
    </xf>
    <xf numFmtId="165" fontId="9" fillId="0" borderId="0" xfId="1" applyFont="1" applyFill="1" applyAlignment="1"/>
    <xf numFmtId="0" fontId="39" fillId="0" borderId="42" xfId="2" applyFont="1" applyFill="1" applyBorder="1" applyAlignment="1">
      <alignment horizontal="center" vertical="center"/>
    </xf>
    <xf numFmtId="0" fontId="40" fillId="0" borderId="43" xfId="2" applyFont="1" applyFill="1" applyBorder="1" applyAlignment="1">
      <alignment vertical="center" wrapText="1"/>
    </xf>
    <xf numFmtId="0" fontId="12" fillId="0" borderId="43" xfId="8" applyFont="1" applyFill="1" applyBorder="1" applyAlignment="1">
      <alignment horizontal="center" vertical="center"/>
    </xf>
    <xf numFmtId="165" fontId="12" fillId="0" borderId="43" xfId="8" applyNumberFormat="1" applyFont="1" applyFill="1" applyBorder="1" applyAlignment="1">
      <alignment horizontal="right" vertical="center" wrapText="1"/>
    </xf>
    <xf numFmtId="165" fontId="11" fillId="0" borderId="2" xfId="1" applyFont="1" applyFill="1" applyBorder="1" applyAlignment="1" applyProtection="1">
      <alignment horizontal="center" vertical="center" wrapText="1"/>
      <protection hidden="1"/>
    </xf>
    <xf numFmtId="0" fontId="8" fillId="0" borderId="2" xfId="2" applyFont="1" applyFill="1" applyBorder="1" applyAlignment="1" applyProtection="1">
      <alignment horizontal="center" vertical="center" wrapText="1"/>
      <protection hidden="1"/>
    </xf>
    <xf numFmtId="0" fontId="4" fillId="0" borderId="0" xfId="2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right" vertical="center"/>
    </xf>
    <xf numFmtId="165" fontId="9" fillId="0" borderId="0" xfId="3" applyFont="1" applyFill="1"/>
    <xf numFmtId="165" fontId="9" fillId="0" borderId="0" xfId="7" applyFont="1" applyFill="1"/>
    <xf numFmtId="165" fontId="9" fillId="0" borderId="43" xfId="3" applyFont="1" applyFill="1" applyBorder="1"/>
    <xf numFmtId="165" fontId="9" fillId="0" borderId="44" xfId="1" applyFont="1" applyFill="1" applyBorder="1"/>
    <xf numFmtId="0" fontId="8" fillId="0" borderId="20" xfId="5" applyNumberFormat="1" applyFont="1" applyFill="1" applyBorder="1" applyAlignment="1" applyProtection="1">
      <alignment horizontal="left" vertical="center" wrapText="1"/>
      <protection hidden="1"/>
    </xf>
    <xf numFmtId="0" fontId="9" fillId="0" borderId="40" xfId="2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0" fontId="9" fillId="0" borderId="40" xfId="0" applyFont="1" applyFill="1" applyBorder="1" applyAlignment="1">
      <alignment horizontal="left" vertical="center" indent="1"/>
    </xf>
    <xf numFmtId="165" fontId="9" fillId="0" borderId="41" xfId="1" applyFont="1" applyFill="1" applyBorder="1" applyAlignment="1">
      <alignment vertical="center"/>
    </xf>
    <xf numFmtId="165" fontId="9" fillId="0" borderId="41" xfId="1" applyFont="1" applyFill="1" applyBorder="1" applyAlignment="1">
      <alignment horizontal="center" vertical="center"/>
    </xf>
    <xf numFmtId="165" fontId="9" fillId="0" borderId="40" xfId="72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left" vertical="center" wrapText="1" indent="1"/>
    </xf>
    <xf numFmtId="0" fontId="9" fillId="0" borderId="43" xfId="0" applyFont="1" applyFill="1" applyBorder="1" applyAlignment="1">
      <alignment horizontal="center" vertical="center"/>
    </xf>
    <xf numFmtId="165" fontId="9" fillId="0" borderId="43" xfId="72" applyFont="1" applyFill="1" applyBorder="1" applyAlignment="1">
      <alignment horizontal="center" vertical="center"/>
    </xf>
    <xf numFmtId="165" fontId="9" fillId="0" borderId="44" xfId="1" applyFont="1" applyFill="1" applyBorder="1" applyAlignment="1">
      <alignment horizontal="center" vertical="center"/>
    </xf>
    <xf numFmtId="0" fontId="8" fillId="0" borderId="0" xfId="2" applyFont="1" applyFill="1"/>
    <xf numFmtId="175" fontId="9" fillId="0" borderId="0" xfId="2" applyNumberFormat="1" applyFont="1" applyFill="1"/>
    <xf numFmtId="176" fontId="9" fillId="0" borderId="0" xfId="2" applyNumberFormat="1" applyFont="1" applyFill="1"/>
    <xf numFmtId="0" fontId="44" fillId="0" borderId="2" xfId="4" applyFont="1" applyFill="1" applyBorder="1" applyAlignment="1">
      <alignment horizontal="center" vertical="center" wrapText="1"/>
    </xf>
    <xf numFmtId="165" fontId="44" fillId="0" borderId="2" xfId="4" applyNumberFormat="1" applyFont="1" applyFill="1" applyBorder="1" applyAlignment="1">
      <alignment horizontal="center" vertical="center" wrapText="1"/>
    </xf>
    <xf numFmtId="165" fontId="44" fillId="0" borderId="2" xfId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center" vertical="center"/>
    </xf>
    <xf numFmtId="0" fontId="8" fillId="0" borderId="39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42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39" xfId="2" applyFont="1" applyFill="1" applyBorder="1" applyAlignment="1" applyProtection="1">
      <alignment horizontal="center" vertical="center" wrapText="1"/>
      <protection hidden="1"/>
    </xf>
    <xf numFmtId="0" fontId="11" fillId="0" borderId="2" xfId="2" applyFont="1" applyFill="1" applyBorder="1" applyAlignment="1" applyProtection="1">
      <alignment horizontal="center" vertical="center" wrapText="1"/>
      <protection hidden="1"/>
    </xf>
    <xf numFmtId="0" fontId="11" fillId="0" borderId="59" xfId="2" applyFont="1" applyFill="1" applyBorder="1" applyAlignment="1" applyProtection="1">
      <alignment horizontal="left" vertical="center" wrapText="1"/>
      <protection hidden="1"/>
    </xf>
    <xf numFmtId="0" fontId="11" fillId="0" borderId="60" xfId="2" applyFont="1" applyFill="1" applyBorder="1" applyAlignment="1" applyProtection="1">
      <alignment horizontal="left" vertical="center" wrapText="1"/>
      <protection hidden="1"/>
    </xf>
    <xf numFmtId="0" fontId="11" fillId="0" borderId="61" xfId="2" applyFont="1" applyFill="1" applyBorder="1" applyAlignment="1" applyProtection="1">
      <alignment horizontal="left" vertical="center" wrapText="1"/>
      <protection hidden="1"/>
    </xf>
    <xf numFmtId="0" fontId="47" fillId="0" borderId="45" xfId="2" applyFont="1" applyFill="1" applyBorder="1" applyAlignment="1">
      <alignment horizontal="center" vertical="center"/>
    </xf>
    <xf numFmtId="0" fontId="47" fillId="0" borderId="46" xfId="2" applyFont="1" applyFill="1" applyBorder="1" applyAlignment="1">
      <alignment horizontal="center" vertical="center"/>
    </xf>
    <xf numFmtId="0" fontId="47" fillId="0" borderId="47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39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38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36" xfId="5" applyNumberFormat="1" applyFont="1" applyFill="1" applyBorder="1" applyAlignment="1" applyProtection="1">
      <alignment horizontal="center" vertical="center" wrapText="1"/>
      <protection hidden="1"/>
    </xf>
    <xf numFmtId="0" fontId="11" fillId="0" borderId="54" xfId="2" applyFont="1" applyFill="1" applyBorder="1" applyAlignment="1" applyProtection="1">
      <alignment horizontal="left" vertical="center" wrapText="1"/>
      <protection hidden="1"/>
    </xf>
    <xf numFmtId="0" fontId="11" fillId="0" borderId="50" xfId="2" applyFont="1" applyFill="1" applyBorder="1" applyAlignment="1" applyProtection="1">
      <alignment horizontal="left" vertical="center" wrapText="1"/>
      <protection hidden="1"/>
    </xf>
    <xf numFmtId="0" fontId="11" fillId="0" borderId="57" xfId="2" applyFont="1" applyFill="1" applyBorder="1" applyAlignment="1" applyProtection="1">
      <alignment horizontal="left" vertical="center" wrapText="1"/>
      <protection hidden="1"/>
    </xf>
    <xf numFmtId="0" fontId="8" fillId="0" borderId="39" xfId="2" applyFont="1" applyFill="1" applyBorder="1" applyAlignment="1" applyProtection="1">
      <alignment horizontal="center" vertical="center" wrapText="1"/>
      <protection hidden="1"/>
    </xf>
    <xf numFmtId="0" fontId="8" fillId="0" borderId="42" xfId="2" applyFont="1" applyFill="1" applyBorder="1" applyAlignment="1" applyProtection="1">
      <alignment horizontal="center" vertical="center" wrapText="1"/>
      <protection hidden="1"/>
    </xf>
    <xf numFmtId="0" fontId="11" fillId="0" borderId="33" xfId="2" applyFont="1" applyFill="1" applyBorder="1" applyAlignment="1" applyProtection="1">
      <alignment horizontal="left" vertical="center" wrapText="1"/>
      <protection hidden="1"/>
    </xf>
    <xf numFmtId="0" fontId="11" fillId="0" borderId="20" xfId="2" applyFont="1" applyFill="1" applyBorder="1" applyAlignment="1" applyProtection="1">
      <alignment horizontal="left" vertical="center" wrapText="1"/>
      <protection hidden="1"/>
    </xf>
    <xf numFmtId="0" fontId="8" fillId="0" borderId="38" xfId="2" applyFont="1" applyFill="1" applyBorder="1" applyAlignment="1" applyProtection="1">
      <alignment horizontal="center" vertical="center" wrapText="1"/>
      <protection hidden="1"/>
    </xf>
    <xf numFmtId="0" fontId="8" fillId="0" borderId="36" xfId="2" applyFont="1" applyFill="1" applyBorder="1" applyAlignment="1" applyProtection="1">
      <alignment horizontal="center" vertical="center" wrapText="1"/>
      <protection hidden="1"/>
    </xf>
    <xf numFmtId="0" fontId="8" fillId="0" borderId="52" xfId="2" applyFont="1" applyFill="1" applyBorder="1" applyAlignment="1" applyProtection="1">
      <alignment horizontal="center" vertical="center" wrapText="1"/>
      <protection hidden="1"/>
    </xf>
    <xf numFmtId="0" fontId="8" fillId="0" borderId="42" xfId="5" applyNumberFormat="1" applyFont="1" applyFill="1" applyBorder="1" applyAlignment="1" applyProtection="1">
      <alignment horizontal="center" vertical="center" wrapText="1"/>
      <protection hidden="1"/>
    </xf>
    <xf numFmtId="0" fontId="11" fillId="0" borderId="17" xfId="2" applyFont="1" applyFill="1" applyBorder="1" applyAlignment="1" applyProtection="1">
      <alignment horizontal="left" vertical="center" wrapText="1"/>
      <protection hidden="1"/>
    </xf>
    <xf numFmtId="0" fontId="11" fillId="0" borderId="0" xfId="2" applyFont="1" applyFill="1" applyBorder="1" applyAlignment="1" applyProtection="1">
      <alignment horizontal="left" vertical="center" wrapText="1"/>
      <protection hidden="1"/>
    </xf>
    <xf numFmtId="0" fontId="11" fillId="0" borderId="30" xfId="2" applyFont="1" applyFill="1" applyBorder="1" applyAlignment="1" applyProtection="1">
      <alignment horizontal="left" vertical="center" wrapText="1"/>
      <protection hidden="1"/>
    </xf>
    <xf numFmtId="0" fontId="8" fillId="0" borderId="37" xfId="5" applyNumberFormat="1" applyFont="1" applyFill="1" applyBorder="1" applyAlignment="1" applyProtection="1">
      <alignment horizontal="center" vertical="center" wrapText="1"/>
      <protection hidden="1"/>
    </xf>
    <xf numFmtId="0" fontId="11" fillId="0" borderId="48" xfId="2" applyFont="1" applyFill="1" applyBorder="1" applyAlignment="1" applyProtection="1">
      <alignment horizontal="left" vertical="center" wrapText="1"/>
      <protection hidden="1"/>
    </xf>
    <xf numFmtId="0" fontId="11" fillId="0" borderId="25" xfId="2" applyFont="1" applyFill="1" applyBorder="1" applyAlignment="1" applyProtection="1">
      <alignment horizontal="left" vertical="center" wrapText="1"/>
      <protection hidden="1"/>
    </xf>
    <xf numFmtId="0" fontId="11" fillId="0" borderId="49" xfId="2" applyFont="1" applyFill="1" applyBorder="1" applyAlignment="1" applyProtection="1">
      <alignment horizontal="left" vertical="center" wrapText="1"/>
      <protection hidden="1"/>
    </xf>
    <xf numFmtId="0" fontId="11" fillId="0" borderId="58" xfId="2" applyFont="1" applyFill="1" applyBorder="1" applyAlignment="1" applyProtection="1">
      <alignment horizontal="left" vertical="center" wrapText="1"/>
      <protection hidden="1"/>
    </xf>
    <xf numFmtId="164" fontId="8" fillId="0" borderId="39" xfId="0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 applyProtection="1">
      <alignment horizontal="left" vertical="center" wrapText="1"/>
      <protection hidden="1"/>
    </xf>
    <xf numFmtId="164" fontId="8" fillId="0" borderId="42" xfId="0" applyNumberFormat="1" applyFont="1" applyFill="1" applyBorder="1" applyAlignment="1">
      <alignment horizontal="center" vertical="center"/>
    </xf>
  </cellXfs>
  <cellStyles count="190">
    <cellStyle name="20 % - Accent1 2" xfId="9"/>
    <cellStyle name="20 % - Accent1 2 2" xfId="10"/>
    <cellStyle name="20 % - Accent1 3" xfId="130"/>
    <cellStyle name="20 % - Accent2 2" xfId="11"/>
    <cellStyle name="20 % - Accent2 2 2" xfId="12"/>
    <cellStyle name="20 % - Accent2 3" xfId="131"/>
    <cellStyle name="20 % - Accent3 2" xfId="13"/>
    <cellStyle name="20 % - Accent3 2 2" xfId="14"/>
    <cellStyle name="20 % - Accent3 3" xfId="132"/>
    <cellStyle name="20 % - Accent4 2" xfId="15"/>
    <cellStyle name="20 % - Accent4 2 2" xfId="16"/>
    <cellStyle name="20 % - Accent4 3" xfId="133"/>
    <cellStyle name="20 % - Accent5 2" xfId="17"/>
    <cellStyle name="20 % - Accent6 2" xfId="18"/>
    <cellStyle name="20 % - Accent6 2 2" xfId="19"/>
    <cellStyle name="20 % - Accent6 3" xfId="134"/>
    <cellStyle name="40 % - Accent1 2" xfId="20"/>
    <cellStyle name="40 % - Accent1 2 2" xfId="21"/>
    <cellStyle name="40 % - Accent1 3" xfId="135"/>
    <cellStyle name="40 % - Accent2 2" xfId="22"/>
    <cellStyle name="40 % - Accent3 2" xfId="23"/>
    <cellStyle name="40 % - Accent3 2 2" xfId="24"/>
    <cellStyle name="40 % - Accent3 3" xfId="136"/>
    <cellStyle name="40 % - Accent4 2" xfId="25"/>
    <cellStyle name="40 % - Accent4 2 2" xfId="26"/>
    <cellStyle name="40 % - Accent4 3" xfId="137"/>
    <cellStyle name="40 % - Accent5 2" xfId="27"/>
    <cellStyle name="40 % - Accent5 2 2" xfId="28"/>
    <cellStyle name="40 % - Accent5 3" xfId="138"/>
    <cellStyle name="40 % - Accent6 2" xfId="29"/>
    <cellStyle name="40 % - Accent6 2 2" xfId="30"/>
    <cellStyle name="40 % - Accent6 3" xfId="139"/>
    <cellStyle name="60 % - Accent1 2" xfId="31"/>
    <cellStyle name="60 % - Accent1 2 2" xfId="32"/>
    <cellStyle name="60 % - Accent1 3" xfId="140"/>
    <cellStyle name="60 % - Accent2 2" xfId="33"/>
    <cellStyle name="60 % - Accent2 2 2" xfId="34"/>
    <cellStyle name="60 % - Accent2 3" xfId="141"/>
    <cellStyle name="60 % - Accent3 2" xfId="35"/>
    <cellStyle name="60 % - Accent3 2 2" xfId="36"/>
    <cellStyle name="60 % - Accent3 3" xfId="142"/>
    <cellStyle name="60 % - Accent4 2" xfId="37"/>
    <cellStyle name="60 % - Accent4 2 2" xfId="38"/>
    <cellStyle name="60 % - Accent4 3" xfId="143"/>
    <cellStyle name="60 % - Accent5 2" xfId="39"/>
    <cellStyle name="60 % - Accent5 2 2" xfId="40"/>
    <cellStyle name="60 % - Accent5 3" xfId="144"/>
    <cellStyle name="60 % - Accent6 2" xfId="41"/>
    <cellStyle name="60 % - Accent6 2 2" xfId="42"/>
    <cellStyle name="60 % - Accent6 3" xfId="145"/>
    <cellStyle name="Accent1 2" xfId="43"/>
    <cellStyle name="Accent1 2 2" xfId="44"/>
    <cellStyle name="Accent1 3" xfId="146"/>
    <cellStyle name="Accent2 2" xfId="45"/>
    <cellStyle name="Accent2 2 2" xfId="46"/>
    <cellStyle name="Accent2 3" xfId="147"/>
    <cellStyle name="Accent3 2" xfId="47"/>
    <cellStyle name="Accent3 2 2" xfId="48"/>
    <cellStyle name="Accent3 3" xfId="148"/>
    <cellStyle name="Accent4 2" xfId="49"/>
    <cellStyle name="Accent4 2 2" xfId="50"/>
    <cellStyle name="Accent4 3" xfId="149"/>
    <cellStyle name="Accent5 2" xfId="51"/>
    <cellStyle name="Accent6 2" xfId="52"/>
    <cellStyle name="Accent6 2 2" xfId="53"/>
    <cellStyle name="Accent6 3" xfId="150"/>
    <cellStyle name="Avertissement 2" xfId="54"/>
    <cellStyle name="Calcul 2" xfId="55"/>
    <cellStyle name="Calcul 2 2" xfId="56"/>
    <cellStyle name="Calcul 2 3" xfId="111"/>
    <cellStyle name="Calcul 3" xfId="151"/>
    <cellStyle name="Cellule liée 2" xfId="57"/>
    <cellStyle name="Cellule liée 2 2" xfId="58"/>
    <cellStyle name="Cellule liée 3" xfId="152"/>
    <cellStyle name="Commentaire 2" xfId="59"/>
    <cellStyle name="Commentaire 2 2" xfId="60"/>
    <cellStyle name="Commentaire 2 3" xfId="112"/>
    <cellStyle name="Commentaire 3" xfId="153"/>
    <cellStyle name="Entrée 2" xfId="61"/>
    <cellStyle name="Entrée 2 2" xfId="62"/>
    <cellStyle name="Entrée 2 3" xfId="113"/>
    <cellStyle name="Entrée 3" xfId="154"/>
    <cellStyle name="Entrée 4" xfId="63"/>
    <cellStyle name="Euro" xfId="64"/>
    <cellStyle name="Euro 2" xfId="65"/>
    <cellStyle name="Euro 2 2" xfId="183"/>
    <cellStyle name="Euro 3" xfId="66"/>
    <cellStyle name="Euro 4" xfId="67"/>
    <cellStyle name="Euro 5" xfId="68"/>
    <cellStyle name="Euro 6" xfId="114"/>
    <cellStyle name="Excel Built-in Normal" xfId="184"/>
    <cellStyle name="Grey" xfId="115"/>
    <cellStyle name="Header1" xfId="116"/>
    <cellStyle name="Header2" xfId="117"/>
    <cellStyle name="Input [yellow]" xfId="118"/>
    <cellStyle name="Insatisfaisant 2" xfId="69"/>
    <cellStyle name="Insatisfaisant 2 2" xfId="70"/>
    <cellStyle name="Insatisfaisant 3" xfId="155"/>
    <cellStyle name="Milliers" xfId="1" builtinId="3"/>
    <cellStyle name="Milliers 10" xfId="189"/>
    <cellStyle name="Milliers 2" xfId="71"/>
    <cellStyle name="Milliers 2 2" xfId="72"/>
    <cellStyle name="Milliers 2 2 2" xfId="73"/>
    <cellStyle name="Milliers 2 2 2 2" xfId="74"/>
    <cellStyle name="Milliers 2 3" xfId="109"/>
    <cellStyle name="Milliers 2 3 2" xfId="157"/>
    <cellStyle name="Milliers 2 4" xfId="186"/>
    <cellStyle name="Milliers 3" xfId="3"/>
    <cellStyle name="Milliers 3 2" xfId="75"/>
    <cellStyle name="Milliers 3 3" xfId="7"/>
    <cellStyle name="Milliers 4" xfId="119"/>
    <cellStyle name="Milliers 5" xfId="156"/>
    <cellStyle name="Milliers 5 2" xfId="76"/>
    <cellStyle name="Milliers 6" xfId="185"/>
    <cellStyle name="mounir" xfId="120"/>
    <cellStyle name="Neutre 2" xfId="77"/>
    <cellStyle name="Neutre 2 2" xfId="78"/>
    <cellStyle name="Neutre 3" xfId="158"/>
    <cellStyle name="Normal" xfId="0" builtinId="0"/>
    <cellStyle name="Normal - Style1" xfId="121"/>
    <cellStyle name="Normal 10" xfId="8"/>
    <cellStyle name="Normal 10 2" xfId="171"/>
    <cellStyle name="Normal 11" xfId="172"/>
    <cellStyle name="Normal 12" xfId="168"/>
    <cellStyle name="Normal 13" xfId="174"/>
    <cellStyle name="Normal 14" xfId="175"/>
    <cellStyle name="Normal 15" xfId="176"/>
    <cellStyle name="Normal 16" xfId="177"/>
    <cellStyle name="Normal 17" xfId="178"/>
    <cellStyle name="Normal 18" xfId="173"/>
    <cellStyle name="Normal 19" xfId="179"/>
    <cellStyle name="Normal 2" xfId="4"/>
    <cellStyle name="Normal 2 2" xfId="79"/>
    <cellStyle name="Normal 2 2 2" xfId="80"/>
    <cellStyle name="Normal 2 2 2 2" xfId="81"/>
    <cellStyle name="Normal 2 3" xfId="82"/>
    <cellStyle name="Normal 2 4" xfId="83"/>
    <cellStyle name="Normal 2 5" xfId="187"/>
    <cellStyle name="Normal 2 6" xfId="122"/>
    <cellStyle name="Normal 20" xfId="180"/>
    <cellStyle name="Normal 21" xfId="181"/>
    <cellStyle name="Normal 22" xfId="182"/>
    <cellStyle name="Normal 27" xfId="84"/>
    <cellStyle name="Normal 3" xfId="2"/>
    <cellStyle name="Normal 3 2" xfId="85"/>
    <cellStyle name="Normal 3 2 2" xfId="86"/>
    <cellStyle name="Normal 3 3" xfId="6"/>
    <cellStyle name="Normal 4" xfId="87"/>
    <cellStyle name="Normal 4 2" xfId="110"/>
    <cellStyle name="Normal 5" xfId="88"/>
    <cellStyle name="Normal 6" xfId="89"/>
    <cellStyle name="Normal 6 2" xfId="129"/>
    <cellStyle name="Normal 7" xfId="90"/>
    <cellStyle name="Normal 7 2" xfId="167"/>
    <cellStyle name="Normal 8" xfId="169"/>
    <cellStyle name="Normal 9" xfId="170"/>
    <cellStyle name="Normal_ICA 04 Mapa Comparativo_1" xfId="5"/>
    <cellStyle name="Percent [2]" xfId="123"/>
    <cellStyle name="Pourcentage 2" xfId="124"/>
    <cellStyle name="Pourcentage 3" xfId="188"/>
    <cellStyle name="Satisfaisant 2" xfId="91"/>
    <cellStyle name="Satisfaisant 2 2" xfId="92"/>
    <cellStyle name="Satisfaisant 3" xfId="159"/>
    <cellStyle name="Sortie 2" xfId="93"/>
    <cellStyle name="Sortie 2 2" xfId="94"/>
    <cellStyle name="Sortie 2 3" xfId="125"/>
    <cellStyle name="Sortie 3" xfId="160"/>
    <cellStyle name="Texte explicatif 2" xfId="95"/>
    <cellStyle name="Titre 1" xfId="126"/>
    <cellStyle name="Titre 2" xfId="96"/>
    <cellStyle name="Titre 2 2" xfId="97"/>
    <cellStyle name="Titre 3" xfId="161"/>
    <cellStyle name="Titre 1 2" xfId="98"/>
    <cellStyle name="Titre 1 2 2" xfId="99"/>
    <cellStyle name="Titre 1 3" xfId="162"/>
    <cellStyle name="Titre 2 2" xfId="100"/>
    <cellStyle name="Titre 2 2 2" xfId="101"/>
    <cellStyle name="Titre 2 3" xfId="163"/>
    <cellStyle name="Titre 3 2" xfId="102"/>
    <cellStyle name="Titre 3 2 2" xfId="103"/>
    <cellStyle name="Titre 3 3" xfId="164"/>
    <cellStyle name="Titre 4 2" xfId="104"/>
    <cellStyle name="Titre 4 2 2" xfId="105"/>
    <cellStyle name="Titre 4 3" xfId="165"/>
    <cellStyle name="Total 2" xfId="106"/>
    <cellStyle name="Total 2 2" xfId="107"/>
    <cellStyle name="Total 2 3" xfId="127"/>
    <cellStyle name="Total 3" xfId="166"/>
    <cellStyle name="Vérification 2" xfId="108"/>
    <cellStyle name="Virgule fixe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55"/>
  <sheetViews>
    <sheetView tabSelected="1" view="pageBreakPreview" topLeftCell="A794" zoomScale="55" zoomScaleNormal="55" zoomScaleSheetLayoutView="55" workbookViewId="0">
      <pane ySplit="12240" topLeftCell="A1391"/>
      <selection activeCell="B834" sqref="B834"/>
      <selection pane="bottomLeft" activeCell="M1396" sqref="M1392:N1396"/>
    </sheetView>
  </sheetViews>
  <sheetFormatPr baseColWidth="10" defaultRowHeight="17.25"/>
  <cols>
    <col min="1" max="1" width="13.28515625" style="114" customWidth="1"/>
    <col min="2" max="2" width="76" style="70" customWidth="1"/>
    <col min="3" max="3" width="10.28515625" style="81" customWidth="1"/>
    <col min="4" max="4" width="18.42578125" style="82" customWidth="1"/>
    <col min="5" max="5" width="16.5703125" style="17" customWidth="1"/>
    <col min="6" max="6" width="30.7109375" style="90" customWidth="1"/>
    <col min="7" max="7" width="32.140625" style="70" customWidth="1"/>
    <col min="8" max="8" width="23" style="70" bestFit="1" customWidth="1"/>
    <col min="9" max="10" width="13.5703125" style="70" bestFit="1" customWidth="1"/>
    <col min="11" max="237" width="11.42578125" style="70"/>
    <col min="238" max="238" width="16.28515625" style="70" customWidth="1"/>
    <col min="239" max="239" width="76.28515625" style="70" customWidth="1"/>
    <col min="240" max="240" width="8.140625" style="70" bestFit="1" customWidth="1"/>
    <col min="241" max="241" width="8.140625" style="70" customWidth="1"/>
    <col min="242" max="242" width="21.7109375" style="70" customWidth="1"/>
    <col min="243" max="243" width="19.140625" style="70" customWidth="1"/>
    <col min="244" max="244" width="28.7109375" style="70" customWidth="1"/>
    <col min="245" max="246" width="22.28515625" style="70" customWidth="1"/>
    <col min="247" max="247" width="23.85546875" style="70" customWidth="1"/>
    <col min="248" max="248" width="24.42578125" style="70" customWidth="1"/>
    <col min="249" max="249" width="30.42578125" style="70" customWidth="1"/>
    <col min="250" max="251" width="22.28515625" style="70" customWidth="1"/>
    <col min="252" max="253" width="30.42578125" style="70" bestFit="1" customWidth="1"/>
    <col min="254" max="254" width="30.42578125" style="70" customWidth="1"/>
    <col min="255" max="255" width="27.140625" style="70" bestFit="1" customWidth="1"/>
    <col min="256" max="256" width="27.140625" style="70" customWidth="1"/>
    <col min="257" max="257" width="35.42578125" style="70" bestFit="1" customWidth="1"/>
    <col min="258" max="258" width="33.7109375" style="70" bestFit="1" customWidth="1"/>
    <col min="259" max="259" width="24" style="70" customWidth="1"/>
    <col min="260" max="260" width="24.28515625" style="70" customWidth="1"/>
    <col min="261" max="261" width="24.42578125" style="70" bestFit="1" customWidth="1"/>
    <col min="262" max="262" width="31.85546875" style="70" customWidth="1"/>
    <col min="263" max="263" width="32.140625" style="70" customWidth="1"/>
    <col min="264" max="264" width="23" style="70" bestFit="1" customWidth="1"/>
    <col min="265" max="493" width="11.42578125" style="70"/>
    <col min="494" max="494" width="16.28515625" style="70" customWidth="1"/>
    <col min="495" max="495" width="76.28515625" style="70" customWidth="1"/>
    <col min="496" max="496" width="8.140625" style="70" bestFit="1" customWidth="1"/>
    <col min="497" max="497" width="8.140625" style="70" customWidth="1"/>
    <col min="498" max="498" width="21.7109375" style="70" customWidth="1"/>
    <col min="499" max="499" width="19.140625" style="70" customWidth="1"/>
    <col min="500" max="500" width="28.7109375" style="70" customWidth="1"/>
    <col min="501" max="502" width="22.28515625" style="70" customWidth="1"/>
    <col min="503" max="503" width="23.85546875" style="70" customWidth="1"/>
    <col min="504" max="504" width="24.42578125" style="70" customWidth="1"/>
    <col min="505" max="505" width="30.42578125" style="70" customWidth="1"/>
    <col min="506" max="507" width="22.28515625" style="70" customWidth="1"/>
    <col min="508" max="509" width="30.42578125" style="70" bestFit="1" customWidth="1"/>
    <col min="510" max="510" width="30.42578125" style="70" customWidth="1"/>
    <col min="511" max="511" width="27.140625" style="70" bestFit="1" customWidth="1"/>
    <col min="512" max="512" width="27.140625" style="70" customWidth="1"/>
    <col min="513" max="513" width="35.42578125" style="70" bestFit="1" customWidth="1"/>
    <col min="514" max="514" width="33.7109375" style="70" bestFit="1" customWidth="1"/>
    <col min="515" max="515" width="24" style="70" customWidth="1"/>
    <col min="516" max="516" width="24.28515625" style="70" customWidth="1"/>
    <col min="517" max="517" width="24.42578125" style="70" bestFit="1" customWidth="1"/>
    <col min="518" max="518" width="31.85546875" style="70" customWidth="1"/>
    <col min="519" max="519" width="32.140625" style="70" customWidth="1"/>
    <col min="520" max="520" width="23" style="70" bestFit="1" customWidth="1"/>
    <col min="521" max="749" width="11.42578125" style="70"/>
    <col min="750" max="750" width="16.28515625" style="70" customWidth="1"/>
    <col min="751" max="751" width="76.28515625" style="70" customWidth="1"/>
    <col min="752" max="752" width="8.140625" style="70" bestFit="1" customWidth="1"/>
    <col min="753" max="753" width="8.140625" style="70" customWidth="1"/>
    <col min="754" max="754" width="21.7109375" style="70" customWidth="1"/>
    <col min="755" max="755" width="19.140625" style="70" customWidth="1"/>
    <col min="756" max="756" width="28.7109375" style="70" customWidth="1"/>
    <col min="757" max="758" width="22.28515625" style="70" customWidth="1"/>
    <col min="759" max="759" width="23.85546875" style="70" customWidth="1"/>
    <col min="760" max="760" width="24.42578125" style="70" customWidth="1"/>
    <col min="761" max="761" width="30.42578125" style="70" customWidth="1"/>
    <col min="762" max="763" width="22.28515625" style="70" customWidth="1"/>
    <col min="764" max="765" width="30.42578125" style="70" bestFit="1" customWidth="1"/>
    <col min="766" max="766" width="30.42578125" style="70" customWidth="1"/>
    <col min="767" max="767" width="27.140625" style="70" bestFit="1" customWidth="1"/>
    <col min="768" max="768" width="27.140625" style="70" customWidth="1"/>
    <col min="769" max="769" width="35.42578125" style="70" bestFit="1" customWidth="1"/>
    <col min="770" max="770" width="33.7109375" style="70" bestFit="1" customWidth="1"/>
    <col min="771" max="771" width="24" style="70" customWidth="1"/>
    <col min="772" max="772" width="24.28515625" style="70" customWidth="1"/>
    <col min="773" max="773" width="24.42578125" style="70" bestFit="1" customWidth="1"/>
    <col min="774" max="774" width="31.85546875" style="70" customWidth="1"/>
    <col min="775" max="775" width="32.140625" style="70" customWidth="1"/>
    <col min="776" max="776" width="23" style="70" bestFit="1" customWidth="1"/>
    <col min="777" max="1005" width="11.42578125" style="70"/>
    <col min="1006" max="1006" width="16.28515625" style="70" customWidth="1"/>
    <col min="1007" max="1007" width="76.28515625" style="70" customWidth="1"/>
    <col min="1008" max="1008" width="8.140625" style="70" bestFit="1" customWidth="1"/>
    <col min="1009" max="1009" width="8.140625" style="70" customWidth="1"/>
    <col min="1010" max="1010" width="21.7109375" style="70" customWidth="1"/>
    <col min="1011" max="1011" width="19.140625" style="70" customWidth="1"/>
    <col min="1012" max="1012" width="28.7109375" style="70" customWidth="1"/>
    <col min="1013" max="1014" width="22.28515625" style="70" customWidth="1"/>
    <col min="1015" max="1015" width="23.85546875" style="70" customWidth="1"/>
    <col min="1016" max="1016" width="24.42578125" style="70" customWidth="1"/>
    <col min="1017" max="1017" width="30.42578125" style="70" customWidth="1"/>
    <col min="1018" max="1019" width="22.28515625" style="70" customWidth="1"/>
    <col min="1020" max="1021" width="30.42578125" style="70" bestFit="1" customWidth="1"/>
    <col min="1022" max="1022" width="30.42578125" style="70" customWidth="1"/>
    <col min="1023" max="1023" width="27.140625" style="70" bestFit="1" customWidth="1"/>
    <col min="1024" max="1024" width="27.140625" style="70" customWidth="1"/>
    <col min="1025" max="1025" width="35.42578125" style="70" bestFit="1" customWidth="1"/>
    <col min="1026" max="1026" width="33.7109375" style="70" bestFit="1" customWidth="1"/>
    <col min="1027" max="1027" width="24" style="70" customWidth="1"/>
    <col min="1028" max="1028" width="24.28515625" style="70" customWidth="1"/>
    <col min="1029" max="1029" width="24.42578125" style="70" bestFit="1" customWidth="1"/>
    <col min="1030" max="1030" width="31.85546875" style="70" customWidth="1"/>
    <col min="1031" max="1031" width="32.140625" style="70" customWidth="1"/>
    <col min="1032" max="1032" width="23" style="70" bestFit="1" customWidth="1"/>
    <col min="1033" max="1261" width="11.42578125" style="70"/>
    <col min="1262" max="1262" width="16.28515625" style="70" customWidth="1"/>
    <col min="1263" max="1263" width="76.28515625" style="70" customWidth="1"/>
    <col min="1264" max="1264" width="8.140625" style="70" bestFit="1" customWidth="1"/>
    <col min="1265" max="1265" width="8.140625" style="70" customWidth="1"/>
    <col min="1266" max="1266" width="21.7109375" style="70" customWidth="1"/>
    <col min="1267" max="1267" width="19.140625" style="70" customWidth="1"/>
    <col min="1268" max="1268" width="28.7109375" style="70" customWidth="1"/>
    <col min="1269" max="1270" width="22.28515625" style="70" customWidth="1"/>
    <col min="1271" max="1271" width="23.85546875" style="70" customWidth="1"/>
    <col min="1272" max="1272" width="24.42578125" style="70" customWidth="1"/>
    <col min="1273" max="1273" width="30.42578125" style="70" customWidth="1"/>
    <col min="1274" max="1275" width="22.28515625" style="70" customWidth="1"/>
    <col min="1276" max="1277" width="30.42578125" style="70" bestFit="1" customWidth="1"/>
    <col min="1278" max="1278" width="30.42578125" style="70" customWidth="1"/>
    <col min="1279" max="1279" width="27.140625" style="70" bestFit="1" customWidth="1"/>
    <col min="1280" max="1280" width="27.140625" style="70" customWidth="1"/>
    <col min="1281" max="1281" width="35.42578125" style="70" bestFit="1" customWidth="1"/>
    <col min="1282" max="1282" width="33.7109375" style="70" bestFit="1" customWidth="1"/>
    <col min="1283" max="1283" width="24" style="70" customWidth="1"/>
    <col min="1284" max="1284" width="24.28515625" style="70" customWidth="1"/>
    <col min="1285" max="1285" width="24.42578125" style="70" bestFit="1" customWidth="1"/>
    <col min="1286" max="1286" width="31.85546875" style="70" customWidth="1"/>
    <col min="1287" max="1287" width="32.140625" style="70" customWidth="1"/>
    <col min="1288" max="1288" width="23" style="70" bestFit="1" customWidth="1"/>
    <col min="1289" max="1517" width="11.42578125" style="70"/>
    <col min="1518" max="1518" width="16.28515625" style="70" customWidth="1"/>
    <col min="1519" max="1519" width="76.28515625" style="70" customWidth="1"/>
    <col min="1520" max="1520" width="8.140625" style="70" bestFit="1" customWidth="1"/>
    <col min="1521" max="1521" width="8.140625" style="70" customWidth="1"/>
    <col min="1522" max="1522" width="21.7109375" style="70" customWidth="1"/>
    <col min="1523" max="1523" width="19.140625" style="70" customWidth="1"/>
    <col min="1524" max="1524" width="28.7109375" style="70" customWidth="1"/>
    <col min="1525" max="1526" width="22.28515625" style="70" customWidth="1"/>
    <col min="1527" max="1527" width="23.85546875" style="70" customWidth="1"/>
    <col min="1528" max="1528" width="24.42578125" style="70" customWidth="1"/>
    <col min="1529" max="1529" width="30.42578125" style="70" customWidth="1"/>
    <col min="1530" max="1531" width="22.28515625" style="70" customWidth="1"/>
    <col min="1532" max="1533" width="30.42578125" style="70" bestFit="1" customWidth="1"/>
    <col min="1534" max="1534" width="30.42578125" style="70" customWidth="1"/>
    <col min="1535" max="1535" width="27.140625" style="70" bestFit="1" customWidth="1"/>
    <col min="1536" max="1536" width="27.140625" style="70" customWidth="1"/>
    <col min="1537" max="1537" width="35.42578125" style="70" bestFit="1" customWidth="1"/>
    <col min="1538" max="1538" width="33.7109375" style="70" bestFit="1" customWidth="1"/>
    <col min="1539" max="1539" width="24" style="70" customWidth="1"/>
    <col min="1540" max="1540" width="24.28515625" style="70" customWidth="1"/>
    <col min="1541" max="1541" width="24.42578125" style="70" bestFit="1" customWidth="1"/>
    <col min="1542" max="1542" width="31.85546875" style="70" customWidth="1"/>
    <col min="1543" max="1543" width="32.140625" style="70" customWidth="1"/>
    <col min="1544" max="1544" width="23" style="70" bestFit="1" customWidth="1"/>
    <col min="1545" max="1773" width="11.42578125" style="70"/>
    <col min="1774" max="1774" width="16.28515625" style="70" customWidth="1"/>
    <col min="1775" max="1775" width="76.28515625" style="70" customWidth="1"/>
    <col min="1776" max="1776" width="8.140625" style="70" bestFit="1" customWidth="1"/>
    <col min="1777" max="1777" width="8.140625" style="70" customWidth="1"/>
    <col min="1778" max="1778" width="21.7109375" style="70" customWidth="1"/>
    <col min="1779" max="1779" width="19.140625" style="70" customWidth="1"/>
    <col min="1780" max="1780" width="28.7109375" style="70" customWidth="1"/>
    <col min="1781" max="1782" width="22.28515625" style="70" customWidth="1"/>
    <col min="1783" max="1783" width="23.85546875" style="70" customWidth="1"/>
    <col min="1784" max="1784" width="24.42578125" style="70" customWidth="1"/>
    <col min="1785" max="1785" width="30.42578125" style="70" customWidth="1"/>
    <col min="1786" max="1787" width="22.28515625" style="70" customWidth="1"/>
    <col min="1788" max="1789" width="30.42578125" style="70" bestFit="1" customWidth="1"/>
    <col min="1790" max="1790" width="30.42578125" style="70" customWidth="1"/>
    <col min="1791" max="1791" width="27.140625" style="70" bestFit="1" customWidth="1"/>
    <col min="1792" max="1792" width="27.140625" style="70" customWidth="1"/>
    <col min="1793" max="1793" width="35.42578125" style="70" bestFit="1" customWidth="1"/>
    <col min="1794" max="1794" width="33.7109375" style="70" bestFit="1" customWidth="1"/>
    <col min="1795" max="1795" width="24" style="70" customWidth="1"/>
    <col min="1796" max="1796" width="24.28515625" style="70" customWidth="1"/>
    <col min="1797" max="1797" width="24.42578125" style="70" bestFit="1" customWidth="1"/>
    <col min="1798" max="1798" width="31.85546875" style="70" customWidth="1"/>
    <col min="1799" max="1799" width="32.140625" style="70" customWidth="1"/>
    <col min="1800" max="1800" width="23" style="70" bestFit="1" customWidth="1"/>
    <col min="1801" max="2029" width="11.42578125" style="70"/>
    <col min="2030" max="2030" width="16.28515625" style="70" customWidth="1"/>
    <col min="2031" max="2031" width="76.28515625" style="70" customWidth="1"/>
    <col min="2032" max="2032" width="8.140625" style="70" bestFit="1" customWidth="1"/>
    <col min="2033" max="2033" width="8.140625" style="70" customWidth="1"/>
    <col min="2034" max="2034" width="21.7109375" style="70" customWidth="1"/>
    <col min="2035" max="2035" width="19.140625" style="70" customWidth="1"/>
    <col min="2036" max="2036" width="28.7109375" style="70" customWidth="1"/>
    <col min="2037" max="2038" width="22.28515625" style="70" customWidth="1"/>
    <col min="2039" max="2039" width="23.85546875" style="70" customWidth="1"/>
    <col min="2040" max="2040" width="24.42578125" style="70" customWidth="1"/>
    <col min="2041" max="2041" width="30.42578125" style="70" customWidth="1"/>
    <col min="2042" max="2043" width="22.28515625" style="70" customWidth="1"/>
    <col min="2044" max="2045" width="30.42578125" style="70" bestFit="1" customWidth="1"/>
    <col min="2046" max="2046" width="30.42578125" style="70" customWidth="1"/>
    <col min="2047" max="2047" width="27.140625" style="70" bestFit="1" customWidth="1"/>
    <col min="2048" max="2048" width="27.140625" style="70" customWidth="1"/>
    <col min="2049" max="2049" width="35.42578125" style="70" bestFit="1" customWidth="1"/>
    <col min="2050" max="2050" width="33.7109375" style="70" bestFit="1" customWidth="1"/>
    <col min="2051" max="2051" width="24" style="70" customWidth="1"/>
    <col min="2052" max="2052" width="24.28515625" style="70" customWidth="1"/>
    <col min="2053" max="2053" width="24.42578125" style="70" bestFit="1" customWidth="1"/>
    <col min="2054" max="2054" width="31.85546875" style="70" customWidth="1"/>
    <col min="2055" max="2055" width="32.140625" style="70" customWidth="1"/>
    <col min="2056" max="2056" width="23" style="70" bestFit="1" customWidth="1"/>
    <col min="2057" max="2285" width="11.42578125" style="70"/>
    <col min="2286" max="2286" width="16.28515625" style="70" customWidth="1"/>
    <col min="2287" max="2287" width="76.28515625" style="70" customWidth="1"/>
    <col min="2288" max="2288" width="8.140625" style="70" bestFit="1" customWidth="1"/>
    <col min="2289" max="2289" width="8.140625" style="70" customWidth="1"/>
    <col min="2290" max="2290" width="21.7109375" style="70" customWidth="1"/>
    <col min="2291" max="2291" width="19.140625" style="70" customWidth="1"/>
    <col min="2292" max="2292" width="28.7109375" style="70" customWidth="1"/>
    <col min="2293" max="2294" width="22.28515625" style="70" customWidth="1"/>
    <col min="2295" max="2295" width="23.85546875" style="70" customWidth="1"/>
    <col min="2296" max="2296" width="24.42578125" style="70" customWidth="1"/>
    <col min="2297" max="2297" width="30.42578125" style="70" customWidth="1"/>
    <col min="2298" max="2299" width="22.28515625" style="70" customWidth="1"/>
    <col min="2300" max="2301" width="30.42578125" style="70" bestFit="1" customWidth="1"/>
    <col min="2302" max="2302" width="30.42578125" style="70" customWidth="1"/>
    <col min="2303" max="2303" width="27.140625" style="70" bestFit="1" customWidth="1"/>
    <col min="2304" max="2304" width="27.140625" style="70" customWidth="1"/>
    <col min="2305" max="2305" width="35.42578125" style="70" bestFit="1" customWidth="1"/>
    <col min="2306" max="2306" width="33.7109375" style="70" bestFit="1" customWidth="1"/>
    <col min="2307" max="2307" width="24" style="70" customWidth="1"/>
    <col min="2308" max="2308" width="24.28515625" style="70" customWidth="1"/>
    <col min="2309" max="2309" width="24.42578125" style="70" bestFit="1" customWidth="1"/>
    <col min="2310" max="2310" width="31.85546875" style="70" customWidth="1"/>
    <col min="2311" max="2311" width="32.140625" style="70" customWidth="1"/>
    <col min="2312" max="2312" width="23" style="70" bestFit="1" customWidth="1"/>
    <col min="2313" max="2541" width="11.42578125" style="70"/>
    <col min="2542" max="2542" width="16.28515625" style="70" customWidth="1"/>
    <col min="2543" max="2543" width="76.28515625" style="70" customWidth="1"/>
    <col min="2544" max="2544" width="8.140625" style="70" bestFit="1" customWidth="1"/>
    <col min="2545" max="2545" width="8.140625" style="70" customWidth="1"/>
    <col min="2546" max="2546" width="21.7109375" style="70" customWidth="1"/>
    <col min="2547" max="2547" width="19.140625" style="70" customWidth="1"/>
    <col min="2548" max="2548" width="28.7109375" style="70" customWidth="1"/>
    <col min="2549" max="2550" width="22.28515625" style="70" customWidth="1"/>
    <col min="2551" max="2551" width="23.85546875" style="70" customWidth="1"/>
    <col min="2552" max="2552" width="24.42578125" style="70" customWidth="1"/>
    <col min="2553" max="2553" width="30.42578125" style="70" customWidth="1"/>
    <col min="2554" max="2555" width="22.28515625" style="70" customWidth="1"/>
    <col min="2556" max="2557" width="30.42578125" style="70" bestFit="1" customWidth="1"/>
    <col min="2558" max="2558" width="30.42578125" style="70" customWidth="1"/>
    <col min="2559" max="2559" width="27.140625" style="70" bestFit="1" customWidth="1"/>
    <col min="2560" max="2560" width="27.140625" style="70" customWidth="1"/>
    <col min="2561" max="2561" width="35.42578125" style="70" bestFit="1" customWidth="1"/>
    <col min="2562" max="2562" width="33.7109375" style="70" bestFit="1" customWidth="1"/>
    <col min="2563" max="2563" width="24" style="70" customWidth="1"/>
    <col min="2564" max="2564" width="24.28515625" style="70" customWidth="1"/>
    <col min="2565" max="2565" width="24.42578125" style="70" bestFit="1" customWidth="1"/>
    <col min="2566" max="2566" width="31.85546875" style="70" customWidth="1"/>
    <col min="2567" max="2567" width="32.140625" style="70" customWidth="1"/>
    <col min="2568" max="2568" width="23" style="70" bestFit="1" customWidth="1"/>
    <col min="2569" max="2797" width="11.42578125" style="70"/>
    <col min="2798" max="2798" width="16.28515625" style="70" customWidth="1"/>
    <col min="2799" max="2799" width="76.28515625" style="70" customWidth="1"/>
    <col min="2800" max="2800" width="8.140625" style="70" bestFit="1" customWidth="1"/>
    <col min="2801" max="2801" width="8.140625" style="70" customWidth="1"/>
    <col min="2802" max="2802" width="21.7109375" style="70" customWidth="1"/>
    <col min="2803" max="2803" width="19.140625" style="70" customWidth="1"/>
    <col min="2804" max="2804" width="28.7109375" style="70" customWidth="1"/>
    <col min="2805" max="2806" width="22.28515625" style="70" customWidth="1"/>
    <col min="2807" max="2807" width="23.85546875" style="70" customWidth="1"/>
    <col min="2808" max="2808" width="24.42578125" style="70" customWidth="1"/>
    <col min="2809" max="2809" width="30.42578125" style="70" customWidth="1"/>
    <col min="2810" max="2811" width="22.28515625" style="70" customWidth="1"/>
    <col min="2812" max="2813" width="30.42578125" style="70" bestFit="1" customWidth="1"/>
    <col min="2814" max="2814" width="30.42578125" style="70" customWidth="1"/>
    <col min="2815" max="2815" width="27.140625" style="70" bestFit="1" customWidth="1"/>
    <col min="2816" max="2816" width="27.140625" style="70" customWidth="1"/>
    <col min="2817" max="2817" width="35.42578125" style="70" bestFit="1" customWidth="1"/>
    <col min="2818" max="2818" width="33.7109375" style="70" bestFit="1" customWidth="1"/>
    <col min="2819" max="2819" width="24" style="70" customWidth="1"/>
    <col min="2820" max="2820" width="24.28515625" style="70" customWidth="1"/>
    <col min="2821" max="2821" width="24.42578125" style="70" bestFit="1" customWidth="1"/>
    <col min="2822" max="2822" width="31.85546875" style="70" customWidth="1"/>
    <col min="2823" max="2823" width="32.140625" style="70" customWidth="1"/>
    <col min="2824" max="2824" width="23" style="70" bestFit="1" customWidth="1"/>
    <col min="2825" max="3053" width="11.42578125" style="70"/>
    <col min="3054" max="3054" width="16.28515625" style="70" customWidth="1"/>
    <col min="3055" max="3055" width="76.28515625" style="70" customWidth="1"/>
    <col min="3056" max="3056" width="8.140625" style="70" bestFit="1" customWidth="1"/>
    <col min="3057" max="3057" width="8.140625" style="70" customWidth="1"/>
    <col min="3058" max="3058" width="21.7109375" style="70" customWidth="1"/>
    <col min="3059" max="3059" width="19.140625" style="70" customWidth="1"/>
    <col min="3060" max="3060" width="28.7109375" style="70" customWidth="1"/>
    <col min="3061" max="3062" width="22.28515625" style="70" customWidth="1"/>
    <col min="3063" max="3063" width="23.85546875" style="70" customWidth="1"/>
    <col min="3064" max="3064" width="24.42578125" style="70" customWidth="1"/>
    <col min="3065" max="3065" width="30.42578125" style="70" customWidth="1"/>
    <col min="3066" max="3067" width="22.28515625" style="70" customWidth="1"/>
    <col min="3068" max="3069" width="30.42578125" style="70" bestFit="1" customWidth="1"/>
    <col min="3070" max="3070" width="30.42578125" style="70" customWidth="1"/>
    <col min="3071" max="3071" width="27.140625" style="70" bestFit="1" customWidth="1"/>
    <col min="3072" max="3072" width="27.140625" style="70" customWidth="1"/>
    <col min="3073" max="3073" width="35.42578125" style="70" bestFit="1" customWidth="1"/>
    <col min="3074" max="3074" width="33.7109375" style="70" bestFit="1" customWidth="1"/>
    <col min="3075" max="3075" width="24" style="70" customWidth="1"/>
    <col min="3076" max="3076" width="24.28515625" style="70" customWidth="1"/>
    <col min="3077" max="3077" width="24.42578125" style="70" bestFit="1" customWidth="1"/>
    <col min="3078" max="3078" width="31.85546875" style="70" customWidth="1"/>
    <col min="3079" max="3079" width="32.140625" style="70" customWidth="1"/>
    <col min="3080" max="3080" width="23" style="70" bestFit="1" customWidth="1"/>
    <col min="3081" max="3309" width="11.42578125" style="70"/>
    <col min="3310" max="3310" width="16.28515625" style="70" customWidth="1"/>
    <col min="3311" max="3311" width="76.28515625" style="70" customWidth="1"/>
    <col min="3312" max="3312" width="8.140625" style="70" bestFit="1" customWidth="1"/>
    <col min="3313" max="3313" width="8.140625" style="70" customWidth="1"/>
    <col min="3314" max="3314" width="21.7109375" style="70" customWidth="1"/>
    <col min="3315" max="3315" width="19.140625" style="70" customWidth="1"/>
    <col min="3316" max="3316" width="28.7109375" style="70" customWidth="1"/>
    <col min="3317" max="3318" width="22.28515625" style="70" customWidth="1"/>
    <col min="3319" max="3319" width="23.85546875" style="70" customWidth="1"/>
    <col min="3320" max="3320" width="24.42578125" style="70" customWidth="1"/>
    <col min="3321" max="3321" width="30.42578125" style="70" customWidth="1"/>
    <col min="3322" max="3323" width="22.28515625" style="70" customWidth="1"/>
    <col min="3324" max="3325" width="30.42578125" style="70" bestFit="1" customWidth="1"/>
    <col min="3326" max="3326" width="30.42578125" style="70" customWidth="1"/>
    <col min="3327" max="3327" width="27.140625" style="70" bestFit="1" customWidth="1"/>
    <col min="3328" max="3328" width="27.140625" style="70" customWidth="1"/>
    <col min="3329" max="3329" width="35.42578125" style="70" bestFit="1" customWidth="1"/>
    <col min="3330" max="3330" width="33.7109375" style="70" bestFit="1" customWidth="1"/>
    <col min="3331" max="3331" width="24" style="70" customWidth="1"/>
    <col min="3332" max="3332" width="24.28515625" style="70" customWidth="1"/>
    <col min="3333" max="3333" width="24.42578125" style="70" bestFit="1" customWidth="1"/>
    <col min="3334" max="3334" width="31.85546875" style="70" customWidth="1"/>
    <col min="3335" max="3335" width="32.140625" style="70" customWidth="1"/>
    <col min="3336" max="3336" width="23" style="70" bestFit="1" customWidth="1"/>
    <col min="3337" max="3565" width="11.42578125" style="70"/>
    <col min="3566" max="3566" width="16.28515625" style="70" customWidth="1"/>
    <col min="3567" max="3567" width="76.28515625" style="70" customWidth="1"/>
    <col min="3568" max="3568" width="8.140625" style="70" bestFit="1" customWidth="1"/>
    <col min="3569" max="3569" width="8.140625" style="70" customWidth="1"/>
    <col min="3570" max="3570" width="21.7109375" style="70" customWidth="1"/>
    <col min="3571" max="3571" width="19.140625" style="70" customWidth="1"/>
    <col min="3572" max="3572" width="28.7109375" style="70" customWidth="1"/>
    <col min="3573" max="3574" width="22.28515625" style="70" customWidth="1"/>
    <col min="3575" max="3575" width="23.85546875" style="70" customWidth="1"/>
    <col min="3576" max="3576" width="24.42578125" style="70" customWidth="1"/>
    <col min="3577" max="3577" width="30.42578125" style="70" customWidth="1"/>
    <col min="3578" max="3579" width="22.28515625" style="70" customWidth="1"/>
    <col min="3580" max="3581" width="30.42578125" style="70" bestFit="1" customWidth="1"/>
    <col min="3582" max="3582" width="30.42578125" style="70" customWidth="1"/>
    <col min="3583" max="3583" width="27.140625" style="70" bestFit="1" customWidth="1"/>
    <col min="3584" max="3584" width="27.140625" style="70" customWidth="1"/>
    <col min="3585" max="3585" width="35.42578125" style="70" bestFit="1" customWidth="1"/>
    <col min="3586" max="3586" width="33.7109375" style="70" bestFit="1" customWidth="1"/>
    <col min="3587" max="3587" width="24" style="70" customWidth="1"/>
    <col min="3588" max="3588" width="24.28515625" style="70" customWidth="1"/>
    <col min="3589" max="3589" width="24.42578125" style="70" bestFit="1" customWidth="1"/>
    <col min="3590" max="3590" width="31.85546875" style="70" customWidth="1"/>
    <col min="3591" max="3591" width="32.140625" style="70" customWidth="1"/>
    <col min="3592" max="3592" width="23" style="70" bestFit="1" customWidth="1"/>
    <col min="3593" max="3821" width="11.42578125" style="70"/>
    <col min="3822" max="3822" width="16.28515625" style="70" customWidth="1"/>
    <col min="3823" max="3823" width="76.28515625" style="70" customWidth="1"/>
    <col min="3824" max="3824" width="8.140625" style="70" bestFit="1" customWidth="1"/>
    <col min="3825" max="3825" width="8.140625" style="70" customWidth="1"/>
    <col min="3826" max="3826" width="21.7109375" style="70" customWidth="1"/>
    <col min="3827" max="3827" width="19.140625" style="70" customWidth="1"/>
    <col min="3828" max="3828" width="28.7109375" style="70" customWidth="1"/>
    <col min="3829" max="3830" width="22.28515625" style="70" customWidth="1"/>
    <col min="3831" max="3831" width="23.85546875" style="70" customWidth="1"/>
    <col min="3832" max="3832" width="24.42578125" style="70" customWidth="1"/>
    <col min="3833" max="3833" width="30.42578125" style="70" customWidth="1"/>
    <col min="3834" max="3835" width="22.28515625" style="70" customWidth="1"/>
    <col min="3836" max="3837" width="30.42578125" style="70" bestFit="1" customWidth="1"/>
    <col min="3838" max="3838" width="30.42578125" style="70" customWidth="1"/>
    <col min="3839" max="3839" width="27.140625" style="70" bestFit="1" customWidth="1"/>
    <col min="3840" max="3840" width="27.140625" style="70" customWidth="1"/>
    <col min="3841" max="3841" width="35.42578125" style="70" bestFit="1" customWidth="1"/>
    <col min="3842" max="3842" width="33.7109375" style="70" bestFit="1" customWidth="1"/>
    <col min="3843" max="3843" width="24" style="70" customWidth="1"/>
    <col min="3844" max="3844" width="24.28515625" style="70" customWidth="1"/>
    <col min="3845" max="3845" width="24.42578125" style="70" bestFit="1" customWidth="1"/>
    <col min="3846" max="3846" width="31.85546875" style="70" customWidth="1"/>
    <col min="3847" max="3847" width="32.140625" style="70" customWidth="1"/>
    <col min="3848" max="3848" width="23" style="70" bestFit="1" customWidth="1"/>
    <col min="3849" max="4077" width="11.42578125" style="70"/>
    <col min="4078" max="4078" width="16.28515625" style="70" customWidth="1"/>
    <col min="4079" max="4079" width="76.28515625" style="70" customWidth="1"/>
    <col min="4080" max="4080" width="8.140625" style="70" bestFit="1" customWidth="1"/>
    <col min="4081" max="4081" width="8.140625" style="70" customWidth="1"/>
    <col min="4082" max="4082" width="21.7109375" style="70" customWidth="1"/>
    <col min="4083" max="4083" width="19.140625" style="70" customWidth="1"/>
    <col min="4084" max="4084" width="28.7109375" style="70" customWidth="1"/>
    <col min="4085" max="4086" width="22.28515625" style="70" customWidth="1"/>
    <col min="4087" max="4087" width="23.85546875" style="70" customWidth="1"/>
    <col min="4088" max="4088" width="24.42578125" style="70" customWidth="1"/>
    <col min="4089" max="4089" width="30.42578125" style="70" customWidth="1"/>
    <col min="4090" max="4091" width="22.28515625" style="70" customWidth="1"/>
    <col min="4092" max="4093" width="30.42578125" style="70" bestFit="1" customWidth="1"/>
    <col min="4094" max="4094" width="30.42578125" style="70" customWidth="1"/>
    <col min="4095" max="4095" width="27.140625" style="70" bestFit="1" customWidth="1"/>
    <col min="4096" max="4096" width="27.140625" style="70" customWidth="1"/>
    <col min="4097" max="4097" width="35.42578125" style="70" bestFit="1" customWidth="1"/>
    <col min="4098" max="4098" width="33.7109375" style="70" bestFit="1" customWidth="1"/>
    <col min="4099" max="4099" width="24" style="70" customWidth="1"/>
    <col min="4100" max="4100" width="24.28515625" style="70" customWidth="1"/>
    <col min="4101" max="4101" width="24.42578125" style="70" bestFit="1" customWidth="1"/>
    <col min="4102" max="4102" width="31.85546875" style="70" customWidth="1"/>
    <col min="4103" max="4103" width="32.140625" style="70" customWidth="1"/>
    <col min="4104" max="4104" width="23" style="70" bestFit="1" customWidth="1"/>
    <col min="4105" max="4333" width="11.42578125" style="70"/>
    <col min="4334" max="4334" width="16.28515625" style="70" customWidth="1"/>
    <col min="4335" max="4335" width="76.28515625" style="70" customWidth="1"/>
    <col min="4336" max="4336" width="8.140625" style="70" bestFit="1" customWidth="1"/>
    <col min="4337" max="4337" width="8.140625" style="70" customWidth="1"/>
    <col min="4338" max="4338" width="21.7109375" style="70" customWidth="1"/>
    <col min="4339" max="4339" width="19.140625" style="70" customWidth="1"/>
    <col min="4340" max="4340" width="28.7109375" style="70" customWidth="1"/>
    <col min="4341" max="4342" width="22.28515625" style="70" customWidth="1"/>
    <col min="4343" max="4343" width="23.85546875" style="70" customWidth="1"/>
    <col min="4344" max="4344" width="24.42578125" style="70" customWidth="1"/>
    <col min="4345" max="4345" width="30.42578125" style="70" customWidth="1"/>
    <col min="4346" max="4347" width="22.28515625" style="70" customWidth="1"/>
    <col min="4348" max="4349" width="30.42578125" style="70" bestFit="1" customWidth="1"/>
    <col min="4350" max="4350" width="30.42578125" style="70" customWidth="1"/>
    <col min="4351" max="4351" width="27.140625" style="70" bestFit="1" customWidth="1"/>
    <col min="4352" max="4352" width="27.140625" style="70" customWidth="1"/>
    <col min="4353" max="4353" width="35.42578125" style="70" bestFit="1" customWidth="1"/>
    <col min="4354" max="4354" width="33.7109375" style="70" bestFit="1" customWidth="1"/>
    <col min="4355" max="4355" width="24" style="70" customWidth="1"/>
    <col min="4356" max="4356" width="24.28515625" style="70" customWidth="1"/>
    <col min="4357" max="4357" width="24.42578125" style="70" bestFit="1" customWidth="1"/>
    <col min="4358" max="4358" width="31.85546875" style="70" customWidth="1"/>
    <col min="4359" max="4359" width="32.140625" style="70" customWidth="1"/>
    <col min="4360" max="4360" width="23" style="70" bestFit="1" customWidth="1"/>
    <col min="4361" max="4589" width="11.42578125" style="70"/>
    <col min="4590" max="4590" width="16.28515625" style="70" customWidth="1"/>
    <col min="4591" max="4591" width="76.28515625" style="70" customWidth="1"/>
    <col min="4592" max="4592" width="8.140625" style="70" bestFit="1" customWidth="1"/>
    <col min="4593" max="4593" width="8.140625" style="70" customWidth="1"/>
    <col min="4594" max="4594" width="21.7109375" style="70" customWidth="1"/>
    <col min="4595" max="4595" width="19.140625" style="70" customWidth="1"/>
    <col min="4596" max="4596" width="28.7109375" style="70" customWidth="1"/>
    <col min="4597" max="4598" width="22.28515625" style="70" customWidth="1"/>
    <col min="4599" max="4599" width="23.85546875" style="70" customWidth="1"/>
    <col min="4600" max="4600" width="24.42578125" style="70" customWidth="1"/>
    <col min="4601" max="4601" width="30.42578125" style="70" customWidth="1"/>
    <col min="4602" max="4603" width="22.28515625" style="70" customWidth="1"/>
    <col min="4604" max="4605" width="30.42578125" style="70" bestFit="1" customWidth="1"/>
    <col min="4606" max="4606" width="30.42578125" style="70" customWidth="1"/>
    <col min="4607" max="4607" width="27.140625" style="70" bestFit="1" customWidth="1"/>
    <col min="4608" max="4608" width="27.140625" style="70" customWidth="1"/>
    <col min="4609" max="4609" width="35.42578125" style="70" bestFit="1" customWidth="1"/>
    <col min="4610" max="4610" width="33.7109375" style="70" bestFit="1" customWidth="1"/>
    <col min="4611" max="4611" width="24" style="70" customWidth="1"/>
    <col min="4612" max="4612" width="24.28515625" style="70" customWidth="1"/>
    <col min="4613" max="4613" width="24.42578125" style="70" bestFit="1" customWidth="1"/>
    <col min="4614" max="4614" width="31.85546875" style="70" customWidth="1"/>
    <col min="4615" max="4615" width="32.140625" style="70" customWidth="1"/>
    <col min="4616" max="4616" width="23" style="70" bestFit="1" customWidth="1"/>
    <col min="4617" max="4845" width="11.42578125" style="70"/>
    <col min="4846" max="4846" width="16.28515625" style="70" customWidth="1"/>
    <col min="4847" max="4847" width="76.28515625" style="70" customWidth="1"/>
    <col min="4848" max="4848" width="8.140625" style="70" bestFit="1" customWidth="1"/>
    <col min="4849" max="4849" width="8.140625" style="70" customWidth="1"/>
    <col min="4850" max="4850" width="21.7109375" style="70" customWidth="1"/>
    <col min="4851" max="4851" width="19.140625" style="70" customWidth="1"/>
    <col min="4852" max="4852" width="28.7109375" style="70" customWidth="1"/>
    <col min="4853" max="4854" width="22.28515625" style="70" customWidth="1"/>
    <col min="4855" max="4855" width="23.85546875" style="70" customWidth="1"/>
    <col min="4856" max="4856" width="24.42578125" style="70" customWidth="1"/>
    <col min="4857" max="4857" width="30.42578125" style="70" customWidth="1"/>
    <col min="4858" max="4859" width="22.28515625" style="70" customWidth="1"/>
    <col min="4860" max="4861" width="30.42578125" style="70" bestFit="1" customWidth="1"/>
    <col min="4862" max="4862" width="30.42578125" style="70" customWidth="1"/>
    <col min="4863" max="4863" width="27.140625" style="70" bestFit="1" customWidth="1"/>
    <col min="4864" max="4864" width="27.140625" style="70" customWidth="1"/>
    <col min="4865" max="4865" width="35.42578125" style="70" bestFit="1" customWidth="1"/>
    <col min="4866" max="4866" width="33.7109375" style="70" bestFit="1" customWidth="1"/>
    <col min="4867" max="4867" width="24" style="70" customWidth="1"/>
    <col min="4868" max="4868" width="24.28515625" style="70" customWidth="1"/>
    <col min="4869" max="4869" width="24.42578125" style="70" bestFit="1" customWidth="1"/>
    <col min="4870" max="4870" width="31.85546875" style="70" customWidth="1"/>
    <col min="4871" max="4871" width="32.140625" style="70" customWidth="1"/>
    <col min="4872" max="4872" width="23" style="70" bestFit="1" customWidth="1"/>
    <col min="4873" max="5101" width="11.42578125" style="70"/>
    <col min="5102" max="5102" width="16.28515625" style="70" customWidth="1"/>
    <col min="5103" max="5103" width="76.28515625" style="70" customWidth="1"/>
    <col min="5104" max="5104" width="8.140625" style="70" bestFit="1" customWidth="1"/>
    <col min="5105" max="5105" width="8.140625" style="70" customWidth="1"/>
    <col min="5106" max="5106" width="21.7109375" style="70" customWidth="1"/>
    <col min="5107" max="5107" width="19.140625" style="70" customWidth="1"/>
    <col min="5108" max="5108" width="28.7109375" style="70" customWidth="1"/>
    <col min="5109" max="5110" width="22.28515625" style="70" customWidth="1"/>
    <col min="5111" max="5111" width="23.85546875" style="70" customWidth="1"/>
    <col min="5112" max="5112" width="24.42578125" style="70" customWidth="1"/>
    <col min="5113" max="5113" width="30.42578125" style="70" customWidth="1"/>
    <col min="5114" max="5115" width="22.28515625" style="70" customWidth="1"/>
    <col min="5116" max="5117" width="30.42578125" style="70" bestFit="1" customWidth="1"/>
    <col min="5118" max="5118" width="30.42578125" style="70" customWidth="1"/>
    <col min="5119" max="5119" width="27.140625" style="70" bestFit="1" customWidth="1"/>
    <col min="5120" max="5120" width="27.140625" style="70" customWidth="1"/>
    <col min="5121" max="5121" width="35.42578125" style="70" bestFit="1" customWidth="1"/>
    <col min="5122" max="5122" width="33.7109375" style="70" bestFit="1" customWidth="1"/>
    <col min="5123" max="5123" width="24" style="70" customWidth="1"/>
    <col min="5124" max="5124" width="24.28515625" style="70" customWidth="1"/>
    <col min="5125" max="5125" width="24.42578125" style="70" bestFit="1" customWidth="1"/>
    <col min="5126" max="5126" width="31.85546875" style="70" customWidth="1"/>
    <col min="5127" max="5127" width="32.140625" style="70" customWidth="1"/>
    <col min="5128" max="5128" width="23" style="70" bestFit="1" customWidth="1"/>
    <col min="5129" max="5357" width="11.42578125" style="70"/>
    <col min="5358" max="5358" width="16.28515625" style="70" customWidth="1"/>
    <col min="5359" max="5359" width="76.28515625" style="70" customWidth="1"/>
    <col min="5360" max="5360" width="8.140625" style="70" bestFit="1" customWidth="1"/>
    <col min="5361" max="5361" width="8.140625" style="70" customWidth="1"/>
    <col min="5362" max="5362" width="21.7109375" style="70" customWidth="1"/>
    <col min="5363" max="5363" width="19.140625" style="70" customWidth="1"/>
    <col min="5364" max="5364" width="28.7109375" style="70" customWidth="1"/>
    <col min="5365" max="5366" width="22.28515625" style="70" customWidth="1"/>
    <col min="5367" max="5367" width="23.85546875" style="70" customWidth="1"/>
    <col min="5368" max="5368" width="24.42578125" style="70" customWidth="1"/>
    <col min="5369" max="5369" width="30.42578125" style="70" customWidth="1"/>
    <col min="5370" max="5371" width="22.28515625" style="70" customWidth="1"/>
    <col min="5372" max="5373" width="30.42578125" style="70" bestFit="1" customWidth="1"/>
    <col min="5374" max="5374" width="30.42578125" style="70" customWidth="1"/>
    <col min="5375" max="5375" width="27.140625" style="70" bestFit="1" customWidth="1"/>
    <col min="5376" max="5376" width="27.140625" style="70" customWidth="1"/>
    <col min="5377" max="5377" width="35.42578125" style="70" bestFit="1" customWidth="1"/>
    <col min="5378" max="5378" width="33.7109375" style="70" bestFit="1" customWidth="1"/>
    <col min="5379" max="5379" width="24" style="70" customWidth="1"/>
    <col min="5380" max="5380" width="24.28515625" style="70" customWidth="1"/>
    <col min="5381" max="5381" width="24.42578125" style="70" bestFit="1" customWidth="1"/>
    <col min="5382" max="5382" width="31.85546875" style="70" customWidth="1"/>
    <col min="5383" max="5383" width="32.140625" style="70" customWidth="1"/>
    <col min="5384" max="5384" width="23" style="70" bestFit="1" customWidth="1"/>
    <col min="5385" max="5613" width="11.42578125" style="70"/>
    <col min="5614" max="5614" width="16.28515625" style="70" customWidth="1"/>
    <col min="5615" max="5615" width="76.28515625" style="70" customWidth="1"/>
    <col min="5616" max="5616" width="8.140625" style="70" bestFit="1" customWidth="1"/>
    <col min="5617" max="5617" width="8.140625" style="70" customWidth="1"/>
    <col min="5618" max="5618" width="21.7109375" style="70" customWidth="1"/>
    <col min="5619" max="5619" width="19.140625" style="70" customWidth="1"/>
    <col min="5620" max="5620" width="28.7109375" style="70" customWidth="1"/>
    <col min="5621" max="5622" width="22.28515625" style="70" customWidth="1"/>
    <col min="5623" max="5623" width="23.85546875" style="70" customWidth="1"/>
    <col min="5624" max="5624" width="24.42578125" style="70" customWidth="1"/>
    <col min="5625" max="5625" width="30.42578125" style="70" customWidth="1"/>
    <col min="5626" max="5627" width="22.28515625" style="70" customWidth="1"/>
    <col min="5628" max="5629" width="30.42578125" style="70" bestFit="1" customWidth="1"/>
    <col min="5630" max="5630" width="30.42578125" style="70" customWidth="1"/>
    <col min="5631" max="5631" width="27.140625" style="70" bestFit="1" customWidth="1"/>
    <col min="5632" max="5632" width="27.140625" style="70" customWidth="1"/>
    <col min="5633" max="5633" width="35.42578125" style="70" bestFit="1" customWidth="1"/>
    <col min="5634" max="5634" width="33.7109375" style="70" bestFit="1" customWidth="1"/>
    <col min="5635" max="5635" width="24" style="70" customWidth="1"/>
    <col min="5636" max="5636" width="24.28515625" style="70" customWidth="1"/>
    <col min="5637" max="5637" width="24.42578125" style="70" bestFit="1" customWidth="1"/>
    <col min="5638" max="5638" width="31.85546875" style="70" customWidth="1"/>
    <col min="5639" max="5639" width="32.140625" style="70" customWidth="1"/>
    <col min="5640" max="5640" width="23" style="70" bestFit="1" customWidth="1"/>
    <col min="5641" max="5869" width="11.42578125" style="70"/>
    <col min="5870" max="5870" width="16.28515625" style="70" customWidth="1"/>
    <col min="5871" max="5871" width="76.28515625" style="70" customWidth="1"/>
    <col min="5872" max="5872" width="8.140625" style="70" bestFit="1" customWidth="1"/>
    <col min="5873" max="5873" width="8.140625" style="70" customWidth="1"/>
    <col min="5874" max="5874" width="21.7109375" style="70" customWidth="1"/>
    <col min="5875" max="5875" width="19.140625" style="70" customWidth="1"/>
    <col min="5876" max="5876" width="28.7109375" style="70" customWidth="1"/>
    <col min="5877" max="5878" width="22.28515625" style="70" customWidth="1"/>
    <col min="5879" max="5879" width="23.85546875" style="70" customWidth="1"/>
    <col min="5880" max="5880" width="24.42578125" style="70" customWidth="1"/>
    <col min="5881" max="5881" width="30.42578125" style="70" customWidth="1"/>
    <col min="5882" max="5883" width="22.28515625" style="70" customWidth="1"/>
    <col min="5884" max="5885" width="30.42578125" style="70" bestFit="1" customWidth="1"/>
    <col min="5886" max="5886" width="30.42578125" style="70" customWidth="1"/>
    <col min="5887" max="5887" width="27.140625" style="70" bestFit="1" customWidth="1"/>
    <col min="5888" max="5888" width="27.140625" style="70" customWidth="1"/>
    <col min="5889" max="5889" width="35.42578125" style="70" bestFit="1" customWidth="1"/>
    <col min="5890" max="5890" width="33.7109375" style="70" bestFit="1" customWidth="1"/>
    <col min="5891" max="5891" width="24" style="70" customWidth="1"/>
    <col min="5892" max="5892" width="24.28515625" style="70" customWidth="1"/>
    <col min="5893" max="5893" width="24.42578125" style="70" bestFit="1" customWidth="1"/>
    <col min="5894" max="5894" width="31.85546875" style="70" customWidth="1"/>
    <col min="5895" max="5895" width="32.140625" style="70" customWidth="1"/>
    <col min="5896" max="5896" width="23" style="70" bestFit="1" customWidth="1"/>
    <col min="5897" max="6125" width="11.42578125" style="70"/>
    <col min="6126" max="6126" width="16.28515625" style="70" customWidth="1"/>
    <col min="6127" max="6127" width="76.28515625" style="70" customWidth="1"/>
    <col min="6128" max="6128" width="8.140625" style="70" bestFit="1" customWidth="1"/>
    <col min="6129" max="6129" width="8.140625" style="70" customWidth="1"/>
    <col min="6130" max="6130" width="21.7109375" style="70" customWidth="1"/>
    <col min="6131" max="6131" width="19.140625" style="70" customWidth="1"/>
    <col min="6132" max="6132" width="28.7109375" style="70" customWidth="1"/>
    <col min="6133" max="6134" width="22.28515625" style="70" customWidth="1"/>
    <col min="6135" max="6135" width="23.85546875" style="70" customWidth="1"/>
    <col min="6136" max="6136" width="24.42578125" style="70" customWidth="1"/>
    <col min="6137" max="6137" width="30.42578125" style="70" customWidth="1"/>
    <col min="6138" max="6139" width="22.28515625" style="70" customWidth="1"/>
    <col min="6140" max="6141" width="30.42578125" style="70" bestFit="1" customWidth="1"/>
    <col min="6142" max="6142" width="30.42578125" style="70" customWidth="1"/>
    <col min="6143" max="6143" width="27.140625" style="70" bestFit="1" customWidth="1"/>
    <col min="6144" max="6144" width="27.140625" style="70" customWidth="1"/>
    <col min="6145" max="6145" width="35.42578125" style="70" bestFit="1" customWidth="1"/>
    <col min="6146" max="6146" width="33.7109375" style="70" bestFit="1" customWidth="1"/>
    <col min="6147" max="6147" width="24" style="70" customWidth="1"/>
    <col min="6148" max="6148" width="24.28515625" style="70" customWidth="1"/>
    <col min="6149" max="6149" width="24.42578125" style="70" bestFit="1" customWidth="1"/>
    <col min="6150" max="6150" width="31.85546875" style="70" customWidth="1"/>
    <col min="6151" max="6151" width="32.140625" style="70" customWidth="1"/>
    <col min="6152" max="6152" width="23" style="70" bestFit="1" customWidth="1"/>
    <col min="6153" max="6381" width="11.42578125" style="70"/>
    <col min="6382" max="6382" width="16.28515625" style="70" customWidth="1"/>
    <col min="6383" max="6383" width="76.28515625" style="70" customWidth="1"/>
    <col min="6384" max="6384" width="8.140625" style="70" bestFit="1" customWidth="1"/>
    <col min="6385" max="6385" width="8.140625" style="70" customWidth="1"/>
    <col min="6386" max="6386" width="21.7109375" style="70" customWidth="1"/>
    <col min="6387" max="6387" width="19.140625" style="70" customWidth="1"/>
    <col min="6388" max="6388" width="28.7109375" style="70" customWidth="1"/>
    <col min="6389" max="6390" width="22.28515625" style="70" customWidth="1"/>
    <col min="6391" max="6391" width="23.85546875" style="70" customWidth="1"/>
    <col min="6392" max="6392" width="24.42578125" style="70" customWidth="1"/>
    <col min="6393" max="6393" width="30.42578125" style="70" customWidth="1"/>
    <col min="6394" max="6395" width="22.28515625" style="70" customWidth="1"/>
    <col min="6396" max="6397" width="30.42578125" style="70" bestFit="1" customWidth="1"/>
    <col min="6398" max="6398" width="30.42578125" style="70" customWidth="1"/>
    <col min="6399" max="6399" width="27.140625" style="70" bestFit="1" customWidth="1"/>
    <col min="6400" max="6400" width="27.140625" style="70" customWidth="1"/>
    <col min="6401" max="6401" width="35.42578125" style="70" bestFit="1" customWidth="1"/>
    <col min="6402" max="6402" width="33.7109375" style="70" bestFit="1" customWidth="1"/>
    <col min="6403" max="6403" width="24" style="70" customWidth="1"/>
    <col min="6404" max="6404" width="24.28515625" style="70" customWidth="1"/>
    <col min="6405" max="6405" width="24.42578125" style="70" bestFit="1" customWidth="1"/>
    <col min="6406" max="6406" width="31.85546875" style="70" customWidth="1"/>
    <col min="6407" max="6407" width="32.140625" style="70" customWidth="1"/>
    <col min="6408" max="6408" width="23" style="70" bestFit="1" customWidth="1"/>
    <col min="6409" max="6637" width="11.42578125" style="70"/>
    <col min="6638" max="6638" width="16.28515625" style="70" customWidth="1"/>
    <col min="6639" max="6639" width="76.28515625" style="70" customWidth="1"/>
    <col min="6640" max="6640" width="8.140625" style="70" bestFit="1" customWidth="1"/>
    <col min="6641" max="6641" width="8.140625" style="70" customWidth="1"/>
    <col min="6642" max="6642" width="21.7109375" style="70" customWidth="1"/>
    <col min="6643" max="6643" width="19.140625" style="70" customWidth="1"/>
    <col min="6644" max="6644" width="28.7109375" style="70" customWidth="1"/>
    <col min="6645" max="6646" width="22.28515625" style="70" customWidth="1"/>
    <col min="6647" max="6647" width="23.85546875" style="70" customWidth="1"/>
    <col min="6648" max="6648" width="24.42578125" style="70" customWidth="1"/>
    <col min="6649" max="6649" width="30.42578125" style="70" customWidth="1"/>
    <col min="6650" max="6651" width="22.28515625" style="70" customWidth="1"/>
    <col min="6652" max="6653" width="30.42578125" style="70" bestFit="1" customWidth="1"/>
    <col min="6654" max="6654" width="30.42578125" style="70" customWidth="1"/>
    <col min="6655" max="6655" width="27.140625" style="70" bestFit="1" customWidth="1"/>
    <col min="6656" max="6656" width="27.140625" style="70" customWidth="1"/>
    <col min="6657" max="6657" width="35.42578125" style="70" bestFit="1" customWidth="1"/>
    <col min="6658" max="6658" width="33.7109375" style="70" bestFit="1" customWidth="1"/>
    <col min="6659" max="6659" width="24" style="70" customWidth="1"/>
    <col min="6660" max="6660" width="24.28515625" style="70" customWidth="1"/>
    <col min="6661" max="6661" width="24.42578125" style="70" bestFit="1" customWidth="1"/>
    <col min="6662" max="6662" width="31.85546875" style="70" customWidth="1"/>
    <col min="6663" max="6663" width="32.140625" style="70" customWidth="1"/>
    <col min="6664" max="6664" width="23" style="70" bestFit="1" customWidth="1"/>
    <col min="6665" max="6893" width="11.42578125" style="70"/>
    <col min="6894" max="6894" width="16.28515625" style="70" customWidth="1"/>
    <col min="6895" max="6895" width="76.28515625" style="70" customWidth="1"/>
    <col min="6896" max="6896" width="8.140625" style="70" bestFit="1" customWidth="1"/>
    <col min="6897" max="6897" width="8.140625" style="70" customWidth="1"/>
    <col min="6898" max="6898" width="21.7109375" style="70" customWidth="1"/>
    <col min="6899" max="6899" width="19.140625" style="70" customWidth="1"/>
    <col min="6900" max="6900" width="28.7109375" style="70" customWidth="1"/>
    <col min="6901" max="6902" width="22.28515625" style="70" customWidth="1"/>
    <col min="6903" max="6903" width="23.85546875" style="70" customWidth="1"/>
    <col min="6904" max="6904" width="24.42578125" style="70" customWidth="1"/>
    <col min="6905" max="6905" width="30.42578125" style="70" customWidth="1"/>
    <col min="6906" max="6907" width="22.28515625" style="70" customWidth="1"/>
    <col min="6908" max="6909" width="30.42578125" style="70" bestFit="1" customWidth="1"/>
    <col min="6910" max="6910" width="30.42578125" style="70" customWidth="1"/>
    <col min="6911" max="6911" width="27.140625" style="70" bestFit="1" customWidth="1"/>
    <col min="6912" max="6912" width="27.140625" style="70" customWidth="1"/>
    <col min="6913" max="6913" width="35.42578125" style="70" bestFit="1" customWidth="1"/>
    <col min="6914" max="6914" width="33.7109375" style="70" bestFit="1" customWidth="1"/>
    <col min="6915" max="6915" width="24" style="70" customWidth="1"/>
    <col min="6916" max="6916" width="24.28515625" style="70" customWidth="1"/>
    <col min="6917" max="6917" width="24.42578125" style="70" bestFit="1" customWidth="1"/>
    <col min="6918" max="6918" width="31.85546875" style="70" customWidth="1"/>
    <col min="6919" max="6919" width="32.140625" style="70" customWidth="1"/>
    <col min="6920" max="6920" width="23" style="70" bestFit="1" customWidth="1"/>
    <col min="6921" max="7149" width="11.42578125" style="70"/>
    <col min="7150" max="7150" width="16.28515625" style="70" customWidth="1"/>
    <col min="7151" max="7151" width="76.28515625" style="70" customWidth="1"/>
    <col min="7152" max="7152" width="8.140625" style="70" bestFit="1" customWidth="1"/>
    <col min="7153" max="7153" width="8.140625" style="70" customWidth="1"/>
    <col min="7154" max="7154" width="21.7109375" style="70" customWidth="1"/>
    <col min="7155" max="7155" width="19.140625" style="70" customWidth="1"/>
    <col min="7156" max="7156" width="28.7109375" style="70" customWidth="1"/>
    <col min="7157" max="7158" width="22.28515625" style="70" customWidth="1"/>
    <col min="7159" max="7159" width="23.85546875" style="70" customWidth="1"/>
    <col min="7160" max="7160" width="24.42578125" style="70" customWidth="1"/>
    <col min="7161" max="7161" width="30.42578125" style="70" customWidth="1"/>
    <col min="7162" max="7163" width="22.28515625" style="70" customWidth="1"/>
    <col min="7164" max="7165" width="30.42578125" style="70" bestFit="1" customWidth="1"/>
    <col min="7166" max="7166" width="30.42578125" style="70" customWidth="1"/>
    <col min="7167" max="7167" width="27.140625" style="70" bestFit="1" customWidth="1"/>
    <col min="7168" max="7168" width="27.140625" style="70" customWidth="1"/>
    <col min="7169" max="7169" width="35.42578125" style="70" bestFit="1" customWidth="1"/>
    <col min="7170" max="7170" width="33.7109375" style="70" bestFit="1" customWidth="1"/>
    <col min="7171" max="7171" width="24" style="70" customWidth="1"/>
    <col min="7172" max="7172" width="24.28515625" style="70" customWidth="1"/>
    <col min="7173" max="7173" width="24.42578125" style="70" bestFit="1" customWidth="1"/>
    <col min="7174" max="7174" width="31.85546875" style="70" customWidth="1"/>
    <col min="7175" max="7175" width="32.140625" style="70" customWidth="1"/>
    <col min="7176" max="7176" width="23" style="70" bestFit="1" customWidth="1"/>
    <col min="7177" max="7405" width="11.42578125" style="70"/>
    <col min="7406" max="7406" width="16.28515625" style="70" customWidth="1"/>
    <col min="7407" max="7407" width="76.28515625" style="70" customWidth="1"/>
    <col min="7408" max="7408" width="8.140625" style="70" bestFit="1" customWidth="1"/>
    <col min="7409" max="7409" width="8.140625" style="70" customWidth="1"/>
    <col min="7410" max="7410" width="21.7109375" style="70" customWidth="1"/>
    <col min="7411" max="7411" width="19.140625" style="70" customWidth="1"/>
    <col min="7412" max="7412" width="28.7109375" style="70" customWidth="1"/>
    <col min="7413" max="7414" width="22.28515625" style="70" customWidth="1"/>
    <col min="7415" max="7415" width="23.85546875" style="70" customWidth="1"/>
    <col min="7416" max="7416" width="24.42578125" style="70" customWidth="1"/>
    <col min="7417" max="7417" width="30.42578125" style="70" customWidth="1"/>
    <col min="7418" max="7419" width="22.28515625" style="70" customWidth="1"/>
    <col min="7420" max="7421" width="30.42578125" style="70" bestFit="1" customWidth="1"/>
    <col min="7422" max="7422" width="30.42578125" style="70" customWidth="1"/>
    <col min="7423" max="7423" width="27.140625" style="70" bestFit="1" customWidth="1"/>
    <col min="7424" max="7424" width="27.140625" style="70" customWidth="1"/>
    <col min="7425" max="7425" width="35.42578125" style="70" bestFit="1" customWidth="1"/>
    <col min="7426" max="7426" width="33.7109375" style="70" bestFit="1" customWidth="1"/>
    <col min="7427" max="7427" width="24" style="70" customWidth="1"/>
    <col min="7428" max="7428" width="24.28515625" style="70" customWidth="1"/>
    <col min="7429" max="7429" width="24.42578125" style="70" bestFit="1" customWidth="1"/>
    <col min="7430" max="7430" width="31.85546875" style="70" customWidth="1"/>
    <col min="7431" max="7431" width="32.140625" style="70" customWidth="1"/>
    <col min="7432" max="7432" width="23" style="70" bestFit="1" customWidth="1"/>
    <col min="7433" max="7661" width="11.42578125" style="70"/>
    <col min="7662" max="7662" width="16.28515625" style="70" customWidth="1"/>
    <col min="7663" max="7663" width="76.28515625" style="70" customWidth="1"/>
    <col min="7664" max="7664" width="8.140625" style="70" bestFit="1" customWidth="1"/>
    <col min="7665" max="7665" width="8.140625" style="70" customWidth="1"/>
    <col min="7666" max="7666" width="21.7109375" style="70" customWidth="1"/>
    <col min="7667" max="7667" width="19.140625" style="70" customWidth="1"/>
    <col min="7668" max="7668" width="28.7109375" style="70" customWidth="1"/>
    <col min="7669" max="7670" width="22.28515625" style="70" customWidth="1"/>
    <col min="7671" max="7671" width="23.85546875" style="70" customWidth="1"/>
    <col min="7672" max="7672" width="24.42578125" style="70" customWidth="1"/>
    <col min="7673" max="7673" width="30.42578125" style="70" customWidth="1"/>
    <col min="7674" max="7675" width="22.28515625" style="70" customWidth="1"/>
    <col min="7676" max="7677" width="30.42578125" style="70" bestFit="1" customWidth="1"/>
    <col min="7678" max="7678" width="30.42578125" style="70" customWidth="1"/>
    <col min="7679" max="7679" width="27.140625" style="70" bestFit="1" customWidth="1"/>
    <col min="7680" max="7680" width="27.140625" style="70" customWidth="1"/>
    <col min="7681" max="7681" width="35.42578125" style="70" bestFit="1" customWidth="1"/>
    <col min="7682" max="7682" width="33.7109375" style="70" bestFit="1" customWidth="1"/>
    <col min="7683" max="7683" width="24" style="70" customWidth="1"/>
    <col min="7684" max="7684" width="24.28515625" style="70" customWidth="1"/>
    <col min="7685" max="7685" width="24.42578125" style="70" bestFit="1" customWidth="1"/>
    <col min="7686" max="7686" width="31.85546875" style="70" customWidth="1"/>
    <col min="7687" max="7687" width="32.140625" style="70" customWidth="1"/>
    <col min="7688" max="7688" width="23" style="70" bestFit="1" customWidth="1"/>
    <col min="7689" max="7917" width="11.42578125" style="70"/>
    <col min="7918" max="7918" width="16.28515625" style="70" customWidth="1"/>
    <col min="7919" max="7919" width="76.28515625" style="70" customWidth="1"/>
    <col min="7920" max="7920" width="8.140625" style="70" bestFit="1" customWidth="1"/>
    <col min="7921" max="7921" width="8.140625" style="70" customWidth="1"/>
    <col min="7922" max="7922" width="21.7109375" style="70" customWidth="1"/>
    <col min="7923" max="7923" width="19.140625" style="70" customWidth="1"/>
    <col min="7924" max="7924" width="28.7109375" style="70" customWidth="1"/>
    <col min="7925" max="7926" width="22.28515625" style="70" customWidth="1"/>
    <col min="7927" max="7927" width="23.85546875" style="70" customWidth="1"/>
    <col min="7928" max="7928" width="24.42578125" style="70" customWidth="1"/>
    <col min="7929" max="7929" width="30.42578125" style="70" customWidth="1"/>
    <col min="7930" max="7931" width="22.28515625" style="70" customWidth="1"/>
    <col min="7932" max="7933" width="30.42578125" style="70" bestFit="1" customWidth="1"/>
    <col min="7934" max="7934" width="30.42578125" style="70" customWidth="1"/>
    <col min="7935" max="7935" width="27.140625" style="70" bestFit="1" customWidth="1"/>
    <col min="7936" max="7936" width="27.140625" style="70" customWidth="1"/>
    <col min="7937" max="7937" width="35.42578125" style="70" bestFit="1" customWidth="1"/>
    <col min="7938" max="7938" width="33.7109375" style="70" bestFit="1" customWidth="1"/>
    <col min="7939" max="7939" width="24" style="70" customWidth="1"/>
    <col min="7940" max="7940" width="24.28515625" style="70" customWidth="1"/>
    <col min="7941" max="7941" width="24.42578125" style="70" bestFit="1" customWidth="1"/>
    <col min="7942" max="7942" width="31.85546875" style="70" customWidth="1"/>
    <col min="7943" max="7943" width="32.140625" style="70" customWidth="1"/>
    <col min="7944" max="7944" width="23" style="70" bestFit="1" customWidth="1"/>
    <col min="7945" max="8173" width="11.42578125" style="70"/>
    <col min="8174" max="8174" width="16.28515625" style="70" customWidth="1"/>
    <col min="8175" max="8175" width="76.28515625" style="70" customWidth="1"/>
    <col min="8176" max="8176" width="8.140625" style="70" bestFit="1" customWidth="1"/>
    <col min="8177" max="8177" width="8.140625" style="70" customWidth="1"/>
    <col min="8178" max="8178" width="21.7109375" style="70" customWidth="1"/>
    <col min="8179" max="8179" width="19.140625" style="70" customWidth="1"/>
    <col min="8180" max="8180" width="28.7109375" style="70" customWidth="1"/>
    <col min="8181" max="8182" width="22.28515625" style="70" customWidth="1"/>
    <col min="8183" max="8183" width="23.85546875" style="70" customWidth="1"/>
    <col min="8184" max="8184" width="24.42578125" style="70" customWidth="1"/>
    <col min="8185" max="8185" width="30.42578125" style="70" customWidth="1"/>
    <col min="8186" max="8187" width="22.28515625" style="70" customWidth="1"/>
    <col min="8188" max="8189" width="30.42578125" style="70" bestFit="1" customWidth="1"/>
    <col min="8190" max="8190" width="30.42578125" style="70" customWidth="1"/>
    <col min="8191" max="8191" width="27.140625" style="70" bestFit="1" customWidth="1"/>
    <col min="8192" max="8192" width="27.140625" style="70" customWidth="1"/>
    <col min="8193" max="8193" width="35.42578125" style="70" bestFit="1" customWidth="1"/>
    <col min="8194" max="8194" width="33.7109375" style="70" bestFit="1" customWidth="1"/>
    <col min="8195" max="8195" width="24" style="70" customWidth="1"/>
    <col min="8196" max="8196" width="24.28515625" style="70" customWidth="1"/>
    <col min="8197" max="8197" width="24.42578125" style="70" bestFit="1" customWidth="1"/>
    <col min="8198" max="8198" width="31.85546875" style="70" customWidth="1"/>
    <col min="8199" max="8199" width="32.140625" style="70" customWidth="1"/>
    <col min="8200" max="8200" width="23" style="70" bestFit="1" customWidth="1"/>
    <col min="8201" max="8429" width="11.42578125" style="70"/>
    <col min="8430" max="8430" width="16.28515625" style="70" customWidth="1"/>
    <col min="8431" max="8431" width="76.28515625" style="70" customWidth="1"/>
    <col min="8432" max="8432" width="8.140625" style="70" bestFit="1" customWidth="1"/>
    <col min="8433" max="8433" width="8.140625" style="70" customWidth="1"/>
    <col min="8434" max="8434" width="21.7109375" style="70" customWidth="1"/>
    <col min="8435" max="8435" width="19.140625" style="70" customWidth="1"/>
    <col min="8436" max="8436" width="28.7109375" style="70" customWidth="1"/>
    <col min="8437" max="8438" width="22.28515625" style="70" customWidth="1"/>
    <col min="8439" max="8439" width="23.85546875" style="70" customWidth="1"/>
    <col min="8440" max="8440" width="24.42578125" style="70" customWidth="1"/>
    <col min="8441" max="8441" width="30.42578125" style="70" customWidth="1"/>
    <col min="8442" max="8443" width="22.28515625" style="70" customWidth="1"/>
    <col min="8444" max="8445" width="30.42578125" style="70" bestFit="1" customWidth="1"/>
    <col min="8446" max="8446" width="30.42578125" style="70" customWidth="1"/>
    <col min="8447" max="8447" width="27.140625" style="70" bestFit="1" customWidth="1"/>
    <col min="8448" max="8448" width="27.140625" style="70" customWidth="1"/>
    <col min="8449" max="8449" width="35.42578125" style="70" bestFit="1" customWidth="1"/>
    <col min="8450" max="8450" width="33.7109375" style="70" bestFit="1" customWidth="1"/>
    <col min="8451" max="8451" width="24" style="70" customWidth="1"/>
    <col min="8452" max="8452" width="24.28515625" style="70" customWidth="1"/>
    <col min="8453" max="8453" width="24.42578125" style="70" bestFit="1" customWidth="1"/>
    <col min="8454" max="8454" width="31.85546875" style="70" customWidth="1"/>
    <col min="8455" max="8455" width="32.140625" style="70" customWidth="1"/>
    <col min="8456" max="8456" width="23" style="70" bestFit="1" customWidth="1"/>
    <col min="8457" max="8685" width="11.42578125" style="70"/>
    <col min="8686" max="8686" width="16.28515625" style="70" customWidth="1"/>
    <col min="8687" max="8687" width="76.28515625" style="70" customWidth="1"/>
    <col min="8688" max="8688" width="8.140625" style="70" bestFit="1" customWidth="1"/>
    <col min="8689" max="8689" width="8.140625" style="70" customWidth="1"/>
    <col min="8690" max="8690" width="21.7109375" style="70" customWidth="1"/>
    <col min="8691" max="8691" width="19.140625" style="70" customWidth="1"/>
    <col min="8692" max="8692" width="28.7109375" style="70" customWidth="1"/>
    <col min="8693" max="8694" width="22.28515625" style="70" customWidth="1"/>
    <col min="8695" max="8695" width="23.85546875" style="70" customWidth="1"/>
    <col min="8696" max="8696" width="24.42578125" style="70" customWidth="1"/>
    <col min="8697" max="8697" width="30.42578125" style="70" customWidth="1"/>
    <col min="8698" max="8699" width="22.28515625" style="70" customWidth="1"/>
    <col min="8700" max="8701" width="30.42578125" style="70" bestFit="1" customWidth="1"/>
    <col min="8702" max="8702" width="30.42578125" style="70" customWidth="1"/>
    <col min="8703" max="8703" width="27.140625" style="70" bestFit="1" customWidth="1"/>
    <col min="8704" max="8704" width="27.140625" style="70" customWidth="1"/>
    <col min="8705" max="8705" width="35.42578125" style="70" bestFit="1" customWidth="1"/>
    <col min="8706" max="8706" width="33.7109375" style="70" bestFit="1" customWidth="1"/>
    <col min="8707" max="8707" width="24" style="70" customWidth="1"/>
    <col min="8708" max="8708" width="24.28515625" style="70" customWidth="1"/>
    <col min="8709" max="8709" width="24.42578125" style="70" bestFit="1" customWidth="1"/>
    <col min="8710" max="8710" width="31.85546875" style="70" customWidth="1"/>
    <col min="8711" max="8711" width="32.140625" style="70" customWidth="1"/>
    <col min="8712" max="8712" width="23" style="70" bestFit="1" customWidth="1"/>
    <col min="8713" max="8941" width="11.42578125" style="70"/>
    <col min="8942" max="8942" width="16.28515625" style="70" customWidth="1"/>
    <col min="8943" max="8943" width="76.28515625" style="70" customWidth="1"/>
    <col min="8944" max="8944" width="8.140625" style="70" bestFit="1" customWidth="1"/>
    <col min="8945" max="8945" width="8.140625" style="70" customWidth="1"/>
    <col min="8946" max="8946" width="21.7109375" style="70" customWidth="1"/>
    <col min="8947" max="8947" width="19.140625" style="70" customWidth="1"/>
    <col min="8948" max="8948" width="28.7109375" style="70" customWidth="1"/>
    <col min="8949" max="8950" width="22.28515625" style="70" customWidth="1"/>
    <col min="8951" max="8951" width="23.85546875" style="70" customWidth="1"/>
    <col min="8952" max="8952" width="24.42578125" style="70" customWidth="1"/>
    <col min="8953" max="8953" width="30.42578125" style="70" customWidth="1"/>
    <col min="8954" max="8955" width="22.28515625" style="70" customWidth="1"/>
    <col min="8956" max="8957" width="30.42578125" style="70" bestFit="1" customWidth="1"/>
    <col min="8958" max="8958" width="30.42578125" style="70" customWidth="1"/>
    <col min="8959" max="8959" width="27.140625" style="70" bestFit="1" customWidth="1"/>
    <col min="8960" max="8960" width="27.140625" style="70" customWidth="1"/>
    <col min="8961" max="8961" width="35.42578125" style="70" bestFit="1" customWidth="1"/>
    <col min="8962" max="8962" width="33.7109375" style="70" bestFit="1" customWidth="1"/>
    <col min="8963" max="8963" width="24" style="70" customWidth="1"/>
    <col min="8964" max="8964" width="24.28515625" style="70" customWidth="1"/>
    <col min="8965" max="8965" width="24.42578125" style="70" bestFit="1" customWidth="1"/>
    <col min="8966" max="8966" width="31.85546875" style="70" customWidth="1"/>
    <col min="8967" max="8967" width="32.140625" style="70" customWidth="1"/>
    <col min="8968" max="8968" width="23" style="70" bestFit="1" customWidth="1"/>
    <col min="8969" max="9197" width="11.42578125" style="70"/>
    <col min="9198" max="9198" width="16.28515625" style="70" customWidth="1"/>
    <col min="9199" max="9199" width="76.28515625" style="70" customWidth="1"/>
    <col min="9200" max="9200" width="8.140625" style="70" bestFit="1" customWidth="1"/>
    <col min="9201" max="9201" width="8.140625" style="70" customWidth="1"/>
    <col min="9202" max="9202" width="21.7109375" style="70" customWidth="1"/>
    <col min="9203" max="9203" width="19.140625" style="70" customWidth="1"/>
    <col min="9204" max="9204" width="28.7109375" style="70" customWidth="1"/>
    <col min="9205" max="9206" width="22.28515625" style="70" customWidth="1"/>
    <col min="9207" max="9207" width="23.85546875" style="70" customWidth="1"/>
    <col min="9208" max="9208" width="24.42578125" style="70" customWidth="1"/>
    <col min="9209" max="9209" width="30.42578125" style="70" customWidth="1"/>
    <col min="9210" max="9211" width="22.28515625" style="70" customWidth="1"/>
    <col min="9212" max="9213" width="30.42578125" style="70" bestFit="1" customWidth="1"/>
    <col min="9214" max="9214" width="30.42578125" style="70" customWidth="1"/>
    <col min="9215" max="9215" width="27.140625" style="70" bestFit="1" customWidth="1"/>
    <col min="9216" max="9216" width="27.140625" style="70" customWidth="1"/>
    <col min="9217" max="9217" width="35.42578125" style="70" bestFit="1" customWidth="1"/>
    <col min="9218" max="9218" width="33.7109375" style="70" bestFit="1" customWidth="1"/>
    <col min="9219" max="9219" width="24" style="70" customWidth="1"/>
    <col min="9220" max="9220" width="24.28515625" style="70" customWidth="1"/>
    <col min="9221" max="9221" width="24.42578125" style="70" bestFit="1" customWidth="1"/>
    <col min="9222" max="9222" width="31.85546875" style="70" customWidth="1"/>
    <col min="9223" max="9223" width="32.140625" style="70" customWidth="1"/>
    <col min="9224" max="9224" width="23" style="70" bestFit="1" customWidth="1"/>
    <col min="9225" max="9453" width="11.42578125" style="70"/>
    <col min="9454" max="9454" width="16.28515625" style="70" customWidth="1"/>
    <col min="9455" max="9455" width="76.28515625" style="70" customWidth="1"/>
    <col min="9456" max="9456" width="8.140625" style="70" bestFit="1" customWidth="1"/>
    <col min="9457" max="9457" width="8.140625" style="70" customWidth="1"/>
    <col min="9458" max="9458" width="21.7109375" style="70" customWidth="1"/>
    <col min="9459" max="9459" width="19.140625" style="70" customWidth="1"/>
    <col min="9460" max="9460" width="28.7109375" style="70" customWidth="1"/>
    <col min="9461" max="9462" width="22.28515625" style="70" customWidth="1"/>
    <col min="9463" max="9463" width="23.85546875" style="70" customWidth="1"/>
    <col min="9464" max="9464" width="24.42578125" style="70" customWidth="1"/>
    <col min="9465" max="9465" width="30.42578125" style="70" customWidth="1"/>
    <col min="9466" max="9467" width="22.28515625" style="70" customWidth="1"/>
    <col min="9468" max="9469" width="30.42578125" style="70" bestFit="1" customWidth="1"/>
    <col min="9470" max="9470" width="30.42578125" style="70" customWidth="1"/>
    <col min="9471" max="9471" width="27.140625" style="70" bestFit="1" customWidth="1"/>
    <col min="9472" max="9472" width="27.140625" style="70" customWidth="1"/>
    <col min="9473" max="9473" width="35.42578125" style="70" bestFit="1" customWidth="1"/>
    <col min="9474" max="9474" width="33.7109375" style="70" bestFit="1" customWidth="1"/>
    <col min="9475" max="9475" width="24" style="70" customWidth="1"/>
    <col min="9476" max="9476" width="24.28515625" style="70" customWidth="1"/>
    <col min="9477" max="9477" width="24.42578125" style="70" bestFit="1" customWidth="1"/>
    <col min="9478" max="9478" width="31.85546875" style="70" customWidth="1"/>
    <col min="9479" max="9479" width="32.140625" style="70" customWidth="1"/>
    <col min="9480" max="9480" width="23" style="70" bestFit="1" customWidth="1"/>
    <col min="9481" max="9709" width="11.42578125" style="70"/>
    <col min="9710" max="9710" width="16.28515625" style="70" customWidth="1"/>
    <col min="9711" max="9711" width="76.28515625" style="70" customWidth="1"/>
    <col min="9712" max="9712" width="8.140625" style="70" bestFit="1" customWidth="1"/>
    <col min="9713" max="9713" width="8.140625" style="70" customWidth="1"/>
    <col min="9714" max="9714" width="21.7109375" style="70" customWidth="1"/>
    <col min="9715" max="9715" width="19.140625" style="70" customWidth="1"/>
    <col min="9716" max="9716" width="28.7109375" style="70" customWidth="1"/>
    <col min="9717" max="9718" width="22.28515625" style="70" customWidth="1"/>
    <col min="9719" max="9719" width="23.85546875" style="70" customWidth="1"/>
    <col min="9720" max="9720" width="24.42578125" style="70" customWidth="1"/>
    <col min="9721" max="9721" width="30.42578125" style="70" customWidth="1"/>
    <col min="9722" max="9723" width="22.28515625" style="70" customWidth="1"/>
    <col min="9724" max="9725" width="30.42578125" style="70" bestFit="1" customWidth="1"/>
    <col min="9726" max="9726" width="30.42578125" style="70" customWidth="1"/>
    <col min="9727" max="9727" width="27.140625" style="70" bestFit="1" customWidth="1"/>
    <col min="9728" max="9728" width="27.140625" style="70" customWidth="1"/>
    <col min="9729" max="9729" width="35.42578125" style="70" bestFit="1" customWidth="1"/>
    <col min="9730" max="9730" width="33.7109375" style="70" bestFit="1" customWidth="1"/>
    <col min="9731" max="9731" width="24" style="70" customWidth="1"/>
    <col min="9732" max="9732" width="24.28515625" style="70" customWidth="1"/>
    <col min="9733" max="9733" width="24.42578125" style="70" bestFit="1" customWidth="1"/>
    <col min="9734" max="9734" width="31.85546875" style="70" customWidth="1"/>
    <col min="9735" max="9735" width="32.140625" style="70" customWidth="1"/>
    <col min="9736" max="9736" width="23" style="70" bestFit="1" customWidth="1"/>
    <col min="9737" max="9965" width="11.42578125" style="70"/>
    <col min="9966" max="9966" width="16.28515625" style="70" customWidth="1"/>
    <col min="9967" max="9967" width="76.28515625" style="70" customWidth="1"/>
    <col min="9968" max="9968" width="8.140625" style="70" bestFit="1" customWidth="1"/>
    <col min="9969" max="9969" width="8.140625" style="70" customWidth="1"/>
    <col min="9970" max="9970" width="21.7109375" style="70" customWidth="1"/>
    <col min="9971" max="9971" width="19.140625" style="70" customWidth="1"/>
    <col min="9972" max="9972" width="28.7109375" style="70" customWidth="1"/>
    <col min="9973" max="9974" width="22.28515625" style="70" customWidth="1"/>
    <col min="9975" max="9975" width="23.85546875" style="70" customWidth="1"/>
    <col min="9976" max="9976" width="24.42578125" style="70" customWidth="1"/>
    <col min="9977" max="9977" width="30.42578125" style="70" customWidth="1"/>
    <col min="9978" max="9979" width="22.28515625" style="70" customWidth="1"/>
    <col min="9980" max="9981" width="30.42578125" style="70" bestFit="1" customWidth="1"/>
    <col min="9982" max="9982" width="30.42578125" style="70" customWidth="1"/>
    <col min="9983" max="9983" width="27.140625" style="70" bestFit="1" customWidth="1"/>
    <col min="9984" max="9984" width="27.140625" style="70" customWidth="1"/>
    <col min="9985" max="9985" width="35.42578125" style="70" bestFit="1" customWidth="1"/>
    <col min="9986" max="9986" width="33.7109375" style="70" bestFit="1" customWidth="1"/>
    <col min="9987" max="9987" width="24" style="70" customWidth="1"/>
    <col min="9988" max="9988" width="24.28515625" style="70" customWidth="1"/>
    <col min="9989" max="9989" width="24.42578125" style="70" bestFit="1" customWidth="1"/>
    <col min="9990" max="9990" width="31.85546875" style="70" customWidth="1"/>
    <col min="9991" max="9991" width="32.140625" style="70" customWidth="1"/>
    <col min="9992" max="9992" width="23" style="70" bestFit="1" customWidth="1"/>
    <col min="9993" max="10221" width="11.42578125" style="70"/>
    <col min="10222" max="10222" width="16.28515625" style="70" customWidth="1"/>
    <col min="10223" max="10223" width="76.28515625" style="70" customWidth="1"/>
    <col min="10224" max="10224" width="8.140625" style="70" bestFit="1" customWidth="1"/>
    <col min="10225" max="10225" width="8.140625" style="70" customWidth="1"/>
    <col min="10226" max="10226" width="21.7109375" style="70" customWidth="1"/>
    <col min="10227" max="10227" width="19.140625" style="70" customWidth="1"/>
    <col min="10228" max="10228" width="28.7109375" style="70" customWidth="1"/>
    <col min="10229" max="10230" width="22.28515625" style="70" customWidth="1"/>
    <col min="10231" max="10231" width="23.85546875" style="70" customWidth="1"/>
    <col min="10232" max="10232" width="24.42578125" style="70" customWidth="1"/>
    <col min="10233" max="10233" width="30.42578125" style="70" customWidth="1"/>
    <col min="10234" max="10235" width="22.28515625" style="70" customWidth="1"/>
    <col min="10236" max="10237" width="30.42578125" style="70" bestFit="1" customWidth="1"/>
    <col min="10238" max="10238" width="30.42578125" style="70" customWidth="1"/>
    <col min="10239" max="10239" width="27.140625" style="70" bestFit="1" customWidth="1"/>
    <col min="10240" max="10240" width="27.140625" style="70" customWidth="1"/>
    <col min="10241" max="10241" width="35.42578125" style="70" bestFit="1" customWidth="1"/>
    <col min="10242" max="10242" width="33.7109375" style="70" bestFit="1" customWidth="1"/>
    <col min="10243" max="10243" width="24" style="70" customWidth="1"/>
    <col min="10244" max="10244" width="24.28515625" style="70" customWidth="1"/>
    <col min="10245" max="10245" width="24.42578125" style="70" bestFit="1" customWidth="1"/>
    <col min="10246" max="10246" width="31.85546875" style="70" customWidth="1"/>
    <col min="10247" max="10247" width="32.140625" style="70" customWidth="1"/>
    <col min="10248" max="10248" width="23" style="70" bestFit="1" customWidth="1"/>
    <col min="10249" max="10477" width="11.42578125" style="70"/>
    <col min="10478" max="10478" width="16.28515625" style="70" customWidth="1"/>
    <col min="10479" max="10479" width="76.28515625" style="70" customWidth="1"/>
    <col min="10480" max="10480" width="8.140625" style="70" bestFit="1" customWidth="1"/>
    <col min="10481" max="10481" width="8.140625" style="70" customWidth="1"/>
    <col min="10482" max="10482" width="21.7109375" style="70" customWidth="1"/>
    <col min="10483" max="10483" width="19.140625" style="70" customWidth="1"/>
    <col min="10484" max="10484" width="28.7109375" style="70" customWidth="1"/>
    <col min="10485" max="10486" width="22.28515625" style="70" customWidth="1"/>
    <col min="10487" max="10487" width="23.85546875" style="70" customWidth="1"/>
    <col min="10488" max="10488" width="24.42578125" style="70" customWidth="1"/>
    <col min="10489" max="10489" width="30.42578125" style="70" customWidth="1"/>
    <col min="10490" max="10491" width="22.28515625" style="70" customWidth="1"/>
    <col min="10492" max="10493" width="30.42578125" style="70" bestFit="1" customWidth="1"/>
    <col min="10494" max="10494" width="30.42578125" style="70" customWidth="1"/>
    <col min="10495" max="10495" width="27.140625" style="70" bestFit="1" customWidth="1"/>
    <col min="10496" max="10496" width="27.140625" style="70" customWidth="1"/>
    <col min="10497" max="10497" width="35.42578125" style="70" bestFit="1" customWidth="1"/>
    <col min="10498" max="10498" width="33.7109375" style="70" bestFit="1" customWidth="1"/>
    <col min="10499" max="10499" width="24" style="70" customWidth="1"/>
    <col min="10500" max="10500" width="24.28515625" style="70" customWidth="1"/>
    <col min="10501" max="10501" width="24.42578125" style="70" bestFit="1" customWidth="1"/>
    <col min="10502" max="10502" width="31.85546875" style="70" customWidth="1"/>
    <col min="10503" max="10503" width="32.140625" style="70" customWidth="1"/>
    <col min="10504" max="10504" width="23" style="70" bestFit="1" customWidth="1"/>
    <col min="10505" max="10733" width="11.42578125" style="70"/>
    <col min="10734" max="10734" width="16.28515625" style="70" customWidth="1"/>
    <col min="10735" max="10735" width="76.28515625" style="70" customWidth="1"/>
    <col min="10736" max="10736" width="8.140625" style="70" bestFit="1" customWidth="1"/>
    <col min="10737" max="10737" width="8.140625" style="70" customWidth="1"/>
    <col min="10738" max="10738" width="21.7109375" style="70" customWidth="1"/>
    <col min="10739" max="10739" width="19.140625" style="70" customWidth="1"/>
    <col min="10740" max="10740" width="28.7109375" style="70" customWidth="1"/>
    <col min="10741" max="10742" width="22.28515625" style="70" customWidth="1"/>
    <col min="10743" max="10743" width="23.85546875" style="70" customWidth="1"/>
    <col min="10744" max="10744" width="24.42578125" style="70" customWidth="1"/>
    <col min="10745" max="10745" width="30.42578125" style="70" customWidth="1"/>
    <col min="10746" max="10747" width="22.28515625" style="70" customWidth="1"/>
    <col min="10748" max="10749" width="30.42578125" style="70" bestFit="1" customWidth="1"/>
    <col min="10750" max="10750" width="30.42578125" style="70" customWidth="1"/>
    <col min="10751" max="10751" width="27.140625" style="70" bestFit="1" customWidth="1"/>
    <col min="10752" max="10752" width="27.140625" style="70" customWidth="1"/>
    <col min="10753" max="10753" width="35.42578125" style="70" bestFit="1" customWidth="1"/>
    <col min="10754" max="10754" width="33.7109375" style="70" bestFit="1" customWidth="1"/>
    <col min="10755" max="10755" width="24" style="70" customWidth="1"/>
    <col min="10756" max="10756" width="24.28515625" style="70" customWidth="1"/>
    <col min="10757" max="10757" width="24.42578125" style="70" bestFit="1" customWidth="1"/>
    <col min="10758" max="10758" width="31.85546875" style="70" customWidth="1"/>
    <col min="10759" max="10759" width="32.140625" style="70" customWidth="1"/>
    <col min="10760" max="10760" width="23" style="70" bestFit="1" customWidth="1"/>
    <col min="10761" max="10989" width="11.42578125" style="70"/>
    <col min="10990" max="10990" width="16.28515625" style="70" customWidth="1"/>
    <col min="10991" max="10991" width="76.28515625" style="70" customWidth="1"/>
    <col min="10992" max="10992" width="8.140625" style="70" bestFit="1" customWidth="1"/>
    <col min="10993" max="10993" width="8.140625" style="70" customWidth="1"/>
    <col min="10994" max="10994" width="21.7109375" style="70" customWidth="1"/>
    <col min="10995" max="10995" width="19.140625" style="70" customWidth="1"/>
    <col min="10996" max="10996" width="28.7109375" style="70" customWidth="1"/>
    <col min="10997" max="10998" width="22.28515625" style="70" customWidth="1"/>
    <col min="10999" max="10999" width="23.85546875" style="70" customWidth="1"/>
    <col min="11000" max="11000" width="24.42578125" style="70" customWidth="1"/>
    <col min="11001" max="11001" width="30.42578125" style="70" customWidth="1"/>
    <col min="11002" max="11003" width="22.28515625" style="70" customWidth="1"/>
    <col min="11004" max="11005" width="30.42578125" style="70" bestFit="1" customWidth="1"/>
    <col min="11006" max="11006" width="30.42578125" style="70" customWidth="1"/>
    <col min="11007" max="11007" width="27.140625" style="70" bestFit="1" customWidth="1"/>
    <col min="11008" max="11008" width="27.140625" style="70" customWidth="1"/>
    <col min="11009" max="11009" width="35.42578125" style="70" bestFit="1" customWidth="1"/>
    <col min="11010" max="11010" width="33.7109375" style="70" bestFit="1" customWidth="1"/>
    <col min="11011" max="11011" width="24" style="70" customWidth="1"/>
    <col min="11012" max="11012" width="24.28515625" style="70" customWidth="1"/>
    <col min="11013" max="11013" width="24.42578125" style="70" bestFit="1" customWidth="1"/>
    <col min="11014" max="11014" width="31.85546875" style="70" customWidth="1"/>
    <col min="11015" max="11015" width="32.140625" style="70" customWidth="1"/>
    <col min="11016" max="11016" width="23" style="70" bestFit="1" customWidth="1"/>
    <col min="11017" max="11245" width="11.42578125" style="70"/>
    <col min="11246" max="11246" width="16.28515625" style="70" customWidth="1"/>
    <col min="11247" max="11247" width="76.28515625" style="70" customWidth="1"/>
    <col min="11248" max="11248" width="8.140625" style="70" bestFit="1" customWidth="1"/>
    <col min="11249" max="11249" width="8.140625" style="70" customWidth="1"/>
    <col min="11250" max="11250" width="21.7109375" style="70" customWidth="1"/>
    <col min="11251" max="11251" width="19.140625" style="70" customWidth="1"/>
    <col min="11252" max="11252" width="28.7109375" style="70" customWidth="1"/>
    <col min="11253" max="11254" width="22.28515625" style="70" customWidth="1"/>
    <col min="11255" max="11255" width="23.85546875" style="70" customWidth="1"/>
    <col min="11256" max="11256" width="24.42578125" style="70" customWidth="1"/>
    <col min="11257" max="11257" width="30.42578125" style="70" customWidth="1"/>
    <col min="11258" max="11259" width="22.28515625" style="70" customWidth="1"/>
    <col min="11260" max="11261" width="30.42578125" style="70" bestFit="1" customWidth="1"/>
    <col min="11262" max="11262" width="30.42578125" style="70" customWidth="1"/>
    <col min="11263" max="11263" width="27.140625" style="70" bestFit="1" customWidth="1"/>
    <col min="11264" max="11264" width="27.140625" style="70" customWidth="1"/>
    <col min="11265" max="11265" width="35.42578125" style="70" bestFit="1" customWidth="1"/>
    <col min="11266" max="11266" width="33.7109375" style="70" bestFit="1" customWidth="1"/>
    <col min="11267" max="11267" width="24" style="70" customWidth="1"/>
    <col min="11268" max="11268" width="24.28515625" style="70" customWidth="1"/>
    <col min="11269" max="11269" width="24.42578125" style="70" bestFit="1" customWidth="1"/>
    <col min="11270" max="11270" width="31.85546875" style="70" customWidth="1"/>
    <col min="11271" max="11271" width="32.140625" style="70" customWidth="1"/>
    <col min="11272" max="11272" width="23" style="70" bestFit="1" customWidth="1"/>
    <col min="11273" max="11501" width="11.42578125" style="70"/>
    <col min="11502" max="11502" width="16.28515625" style="70" customWidth="1"/>
    <col min="11503" max="11503" width="76.28515625" style="70" customWidth="1"/>
    <col min="11504" max="11504" width="8.140625" style="70" bestFit="1" customWidth="1"/>
    <col min="11505" max="11505" width="8.140625" style="70" customWidth="1"/>
    <col min="11506" max="11506" width="21.7109375" style="70" customWidth="1"/>
    <col min="11507" max="11507" width="19.140625" style="70" customWidth="1"/>
    <col min="11508" max="11508" width="28.7109375" style="70" customWidth="1"/>
    <col min="11509" max="11510" width="22.28515625" style="70" customWidth="1"/>
    <col min="11511" max="11511" width="23.85546875" style="70" customWidth="1"/>
    <col min="11512" max="11512" width="24.42578125" style="70" customWidth="1"/>
    <col min="11513" max="11513" width="30.42578125" style="70" customWidth="1"/>
    <col min="11514" max="11515" width="22.28515625" style="70" customWidth="1"/>
    <col min="11516" max="11517" width="30.42578125" style="70" bestFit="1" customWidth="1"/>
    <col min="11518" max="11518" width="30.42578125" style="70" customWidth="1"/>
    <col min="11519" max="11519" width="27.140625" style="70" bestFit="1" customWidth="1"/>
    <col min="11520" max="11520" width="27.140625" style="70" customWidth="1"/>
    <col min="11521" max="11521" width="35.42578125" style="70" bestFit="1" customWidth="1"/>
    <col min="11522" max="11522" width="33.7109375" style="70" bestFit="1" customWidth="1"/>
    <col min="11523" max="11523" width="24" style="70" customWidth="1"/>
    <col min="11524" max="11524" width="24.28515625" style="70" customWidth="1"/>
    <col min="11525" max="11525" width="24.42578125" style="70" bestFit="1" customWidth="1"/>
    <col min="11526" max="11526" width="31.85546875" style="70" customWidth="1"/>
    <col min="11527" max="11527" width="32.140625" style="70" customWidth="1"/>
    <col min="11528" max="11528" width="23" style="70" bestFit="1" customWidth="1"/>
    <col min="11529" max="11757" width="11.42578125" style="70"/>
    <col min="11758" max="11758" width="16.28515625" style="70" customWidth="1"/>
    <col min="11759" max="11759" width="76.28515625" style="70" customWidth="1"/>
    <col min="11760" max="11760" width="8.140625" style="70" bestFit="1" customWidth="1"/>
    <col min="11761" max="11761" width="8.140625" style="70" customWidth="1"/>
    <col min="11762" max="11762" width="21.7109375" style="70" customWidth="1"/>
    <col min="11763" max="11763" width="19.140625" style="70" customWidth="1"/>
    <col min="11764" max="11764" width="28.7109375" style="70" customWidth="1"/>
    <col min="11765" max="11766" width="22.28515625" style="70" customWidth="1"/>
    <col min="11767" max="11767" width="23.85546875" style="70" customWidth="1"/>
    <col min="11768" max="11768" width="24.42578125" style="70" customWidth="1"/>
    <col min="11769" max="11769" width="30.42578125" style="70" customWidth="1"/>
    <col min="11770" max="11771" width="22.28515625" style="70" customWidth="1"/>
    <col min="11772" max="11773" width="30.42578125" style="70" bestFit="1" customWidth="1"/>
    <col min="11774" max="11774" width="30.42578125" style="70" customWidth="1"/>
    <col min="11775" max="11775" width="27.140625" style="70" bestFit="1" customWidth="1"/>
    <col min="11776" max="11776" width="27.140625" style="70" customWidth="1"/>
    <col min="11777" max="11777" width="35.42578125" style="70" bestFit="1" customWidth="1"/>
    <col min="11778" max="11778" width="33.7109375" style="70" bestFit="1" customWidth="1"/>
    <col min="11779" max="11779" width="24" style="70" customWidth="1"/>
    <col min="11780" max="11780" width="24.28515625" style="70" customWidth="1"/>
    <col min="11781" max="11781" width="24.42578125" style="70" bestFit="1" customWidth="1"/>
    <col min="11782" max="11782" width="31.85546875" style="70" customWidth="1"/>
    <col min="11783" max="11783" width="32.140625" style="70" customWidth="1"/>
    <col min="11784" max="11784" width="23" style="70" bestFit="1" customWidth="1"/>
    <col min="11785" max="12013" width="11.42578125" style="70"/>
    <col min="12014" max="12014" width="16.28515625" style="70" customWidth="1"/>
    <col min="12015" max="12015" width="76.28515625" style="70" customWidth="1"/>
    <col min="12016" max="12016" width="8.140625" style="70" bestFit="1" customWidth="1"/>
    <col min="12017" max="12017" width="8.140625" style="70" customWidth="1"/>
    <col min="12018" max="12018" width="21.7109375" style="70" customWidth="1"/>
    <col min="12019" max="12019" width="19.140625" style="70" customWidth="1"/>
    <col min="12020" max="12020" width="28.7109375" style="70" customWidth="1"/>
    <col min="12021" max="12022" width="22.28515625" style="70" customWidth="1"/>
    <col min="12023" max="12023" width="23.85546875" style="70" customWidth="1"/>
    <col min="12024" max="12024" width="24.42578125" style="70" customWidth="1"/>
    <col min="12025" max="12025" width="30.42578125" style="70" customWidth="1"/>
    <col min="12026" max="12027" width="22.28515625" style="70" customWidth="1"/>
    <col min="12028" max="12029" width="30.42578125" style="70" bestFit="1" customWidth="1"/>
    <col min="12030" max="12030" width="30.42578125" style="70" customWidth="1"/>
    <col min="12031" max="12031" width="27.140625" style="70" bestFit="1" customWidth="1"/>
    <col min="12032" max="12032" width="27.140625" style="70" customWidth="1"/>
    <col min="12033" max="12033" width="35.42578125" style="70" bestFit="1" customWidth="1"/>
    <col min="12034" max="12034" width="33.7109375" style="70" bestFit="1" customWidth="1"/>
    <col min="12035" max="12035" width="24" style="70" customWidth="1"/>
    <col min="12036" max="12036" width="24.28515625" style="70" customWidth="1"/>
    <col min="12037" max="12037" width="24.42578125" style="70" bestFit="1" customWidth="1"/>
    <col min="12038" max="12038" width="31.85546875" style="70" customWidth="1"/>
    <col min="12039" max="12039" width="32.140625" style="70" customWidth="1"/>
    <col min="12040" max="12040" width="23" style="70" bestFit="1" customWidth="1"/>
    <col min="12041" max="12269" width="11.42578125" style="70"/>
    <col min="12270" max="12270" width="16.28515625" style="70" customWidth="1"/>
    <col min="12271" max="12271" width="76.28515625" style="70" customWidth="1"/>
    <col min="12272" max="12272" width="8.140625" style="70" bestFit="1" customWidth="1"/>
    <col min="12273" max="12273" width="8.140625" style="70" customWidth="1"/>
    <col min="12274" max="12274" width="21.7109375" style="70" customWidth="1"/>
    <col min="12275" max="12275" width="19.140625" style="70" customWidth="1"/>
    <col min="12276" max="12276" width="28.7109375" style="70" customWidth="1"/>
    <col min="12277" max="12278" width="22.28515625" style="70" customWidth="1"/>
    <col min="12279" max="12279" width="23.85546875" style="70" customWidth="1"/>
    <col min="12280" max="12280" width="24.42578125" style="70" customWidth="1"/>
    <col min="12281" max="12281" width="30.42578125" style="70" customWidth="1"/>
    <col min="12282" max="12283" width="22.28515625" style="70" customWidth="1"/>
    <col min="12284" max="12285" width="30.42578125" style="70" bestFit="1" customWidth="1"/>
    <col min="12286" max="12286" width="30.42578125" style="70" customWidth="1"/>
    <col min="12287" max="12287" width="27.140625" style="70" bestFit="1" customWidth="1"/>
    <col min="12288" max="12288" width="27.140625" style="70" customWidth="1"/>
    <col min="12289" max="12289" width="35.42578125" style="70" bestFit="1" customWidth="1"/>
    <col min="12290" max="12290" width="33.7109375" style="70" bestFit="1" customWidth="1"/>
    <col min="12291" max="12291" width="24" style="70" customWidth="1"/>
    <col min="12292" max="12292" width="24.28515625" style="70" customWidth="1"/>
    <col min="12293" max="12293" width="24.42578125" style="70" bestFit="1" customWidth="1"/>
    <col min="12294" max="12294" width="31.85546875" style="70" customWidth="1"/>
    <col min="12295" max="12295" width="32.140625" style="70" customWidth="1"/>
    <col min="12296" max="12296" width="23" style="70" bestFit="1" customWidth="1"/>
    <col min="12297" max="12525" width="11.42578125" style="70"/>
    <col min="12526" max="12526" width="16.28515625" style="70" customWidth="1"/>
    <col min="12527" max="12527" width="76.28515625" style="70" customWidth="1"/>
    <col min="12528" max="12528" width="8.140625" style="70" bestFit="1" customWidth="1"/>
    <col min="12529" max="12529" width="8.140625" style="70" customWidth="1"/>
    <col min="12530" max="12530" width="21.7109375" style="70" customWidth="1"/>
    <col min="12531" max="12531" width="19.140625" style="70" customWidth="1"/>
    <col min="12532" max="12532" width="28.7109375" style="70" customWidth="1"/>
    <col min="12533" max="12534" width="22.28515625" style="70" customWidth="1"/>
    <col min="12535" max="12535" width="23.85546875" style="70" customWidth="1"/>
    <col min="12536" max="12536" width="24.42578125" style="70" customWidth="1"/>
    <col min="12537" max="12537" width="30.42578125" style="70" customWidth="1"/>
    <col min="12538" max="12539" width="22.28515625" style="70" customWidth="1"/>
    <col min="12540" max="12541" width="30.42578125" style="70" bestFit="1" customWidth="1"/>
    <col min="12542" max="12542" width="30.42578125" style="70" customWidth="1"/>
    <col min="12543" max="12543" width="27.140625" style="70" bestFit="1" customWidth="1"/>
    <col min="12544" max="12544" width="27.140625" style="70" customWidth="1"/>
    <col min="12545" max="12545" width="35.42578125" style="70" bestFit="1" customWidth="1"/>
    <col min="12546" max="12546" width="33.7109375" style="70" bestFit="1" customWidth="1"/>
    <col min="12547" max="12547" width="24" style="70" customWidth="1"/>
    <col min="12548" max="12548" width="24.28515625" style="70" customWidth="1"/>
    <col min="12549" max="12549" width="24.42578125" style="70" bestFit="1" customWidth="1"/>
    <col min="12550" max="12550" width="31.85546875" style="70" customWidth="1"/>
    <col min="12551" max="12551" width="32.140625" style="70" customWidth="1"/>
    <col min="12552" max="12552" width="23" style="70" bestFit="1" customWidth="1"/>
    <col min="12553" max="12781" width="11.42578125" style="70"/>
    <col min="12782" max="12782" width="16.28515625" style="70" customWidth="1"/>
    <col min="12783" max="12783" width="76.28515625" style="70" customWidth="1"/>
    <col min="12784" max="12784" width="8.140625" style="70" bestFit="1" customWidth="1"/>
    <col min="12785" max="12785" width="8.140625" style="70" customWidth="1"/>
    <col min="12786" max="12786" width="21.7109375" style="70" customWidth="1"/>
    <col min="12787" max="12787" width="19.140625" style="70" customWidth="1"/>
    <col min="12788" max="12788" width="28.7109375" style="70" customWidth="1"/>
    <col min="12789" max="12790" width="22.28515625" style="70" customWidth="1"/>
    <col min="12791" max="12791" width="23.85546875" style="70" customWidth="1"/>
    <col min="12792" max="12792" width="24.42578125" style="70" customWidth="1"/>
    <col min="12793" max="12793" width="30.42578125" style="70" customWidth="1"/>
    <col min="12794" max="12795" width="22.28515625" style="70" customWidth="1"/>
    <col min="12796" max="12797" width="30.42578125" style="70" bestFit="1" customWidth="1"/>
    <col min="12798" max="12798" width="30.42578125" style="70" customWidth="1"/>
    <col min="12799" max="12799" width="27.140625" style="70" bestFit="1" customWidth="1"/>
    <col min="12800" max="12800" width="27.140625" style="70" customWidth="1"/>
    <col min="12801" max="12801" width="35.42578125" style="70" bestFit="1" customWidth="1"/>
    <col min="12802" max="12802" width="33.7109375" style="70" bestFit="1" customWidth="1"/>
    <col min="12803" max="12803" width="24" style="70" customWidth="1"/>
    <col min="12804" max="12804" width="24.28515625" style="70" customWidth="1"/>
    <col min="12805" max="12805" width="24.42578125" style="70" bestFit="1" customWidth="1"/>
    <col min="12806" max="12806" width="31.85546875" style="70" customWidth="1"/>
    <col min="12807" max="12807" width="32.140625" style="70" customWidth="1"/>
    <col min="12808" max="12808" width="23" style="70" bestFit="1" customWidth="1"/>
    <col min="12809" max="13037" width="11.42578125" style="70"/>
    <col min="13038" max="13038" width="16.28515625" style="70" customWidth="1"/>
    <col min="13039" max="13039" width="76.28515625" style="70" customWidth="1"/>
    <col min="13040" max="13040" width="8.140625" style="70" bestFit="1" customWidth="1"/>
    <col min="13041" max="13041" width="8.140625" style="70" customWidth="1"/>
    <col min="13042" max="13042" width="21.7109375" style="70" customWidth="1"/>
    <col min="13043" max="13043" width="19.140625" style="70" customWidth="1"/>
    <col min="13044" max="13044" width="28.7109375" style="70" customWidth="1"/>
    <col min="13045" max="13046" width="22.28515625" style="70" customWidth="1"/>
    <col min="13047" max="13047" width="23.85546875" style="70" customWidth="1"/>
    <col min="13048" max="13048" width="24.42578125" style="70" customWidth="1"/>
    <col min="13049" max="13049" width="30.42578125" style="70" customWidth="1"/>
    <col min="13050" max="13051" width="22.28515625" style="70" customWidth="1"/>
    <col min="13052" max="13053" width="30.42578125" style="70" bestFit="1" customWidth="1"/>
    <col min="13054" max="13054" width="30.42578125" style="70" customWidth="1"/>
    <col min="13055" max="13055" width="27.140625" style="70" bestFit="1" customWidth="1"/>
    <col min="13056" max="13056" width="27.140625" style="70" customWidth="1"/>
    <col min="13057" max="13057" width="35.42578125" style="70" bestFit="1" customWidth="1"/>
    <col min="13058" max="13058" width="33.7109375" style="70" bestFit="1" customWidth="1"/>
    <col min="13059" max="13059" width="24" style="70" customWidth="1"/>
    <col min="13060" max="13060" width="24.28515625" style="70" customWidth="1"/>
    <col min="13061" max="13061" width="24.42578125" style="70" bestFit="1" customWidth="1"/>
    <col min="13062" max="13062" width="31.85546875" style="70" customWidth="1"/>
    <col min="13063" max="13063" width="32.140625" style="70" customWidth="1"/>
    <col min="13064" max="13064" width="23" style="70" bestFit="1" customWidth="1"/>
    <col min="13065" max="13293" width="11.42578125" style="70"/>
    <col min="13294" max="13294" width="16.28515625" style="70" customWidth="1"/>
    <col min="13295" max="13295" width="76.28515625" style="70" customWidth="1"/>
    <col min="13296" max="13296" width="8.140625" style="70" bestFit="1" customWidth="1"/>
    <col min="13297" max="13297" width="8.140625" style="70" customWidth="1"/>
    <col min="13298" max="13298" width="21.7109375" style="70" customWidth="1"/>
    <col min="13299" max="13299" width="19.140625" style="70" customWidth="1"/>
    <col min="13300" max="13300" width="28.7109375" style="70" customWidth="1"/>
    <col min="13301" max="13302" width="22.28515625" style="70" customWidth="1"/>
    <col min="13303" max="13303" width="23.85546875" style="70" customWidth="1"/>
    <col min="13304" max="13304" width="24.42578125" style="70" customWidth="1"/>
    <col min="13305" max="13305" width="30.42578125" style="70" customWidth="1"/>
    <col min="13306" max="13307" width="22.28515625" style="70" customWidth="1"/>
    <col min="13308" max="13309" width="30.42578125" style="70" bestFit="1" customWidth="1"/>
    <col min="13310" max="13310" width="30.42578125" style="70" customWidth="1"/>
    <col min="13311" max="13311" width="27.140625" style="70" bestFit="1" customWidth="1"/>
    <col min="13312" max="13312" width="27.140625" style="70" customWidth="1"/>
    <col min="13313" max="13313" width="35.42578125" style="70" bestFit="1" customWidth="1"/>
    <col min="13314" max="13314" width="33.7109375" style="70" bestFit="1" customWidth="1"/>
    <col min="13315" max="13315" width="24" style="70" customWidth="1"/>
    <col min="13316" max="13316" width="24.28515625" style="70" customWidth="1"/>
    <col min="13317" max="13317" width="24.42578125" style="70" bestFit="1" customWidth="1"/>
    <col min="13318" max="13318" width="31.85546875" style="70" customWidth="1"/>
    <col min="13319" max="13319" width="32.140625" style="70" customWidth="1"/>
    <col min="13320" max="13320" width="23" style="70" bestFit="1" customWidth="1"/>
    <col min="13321" max="13549" width="11.42578125" style="70"/>
    <col min="13550" max="13550" width="16.28515625" style="70" customWidth="1"/>
    <col min="13551" max="13551" width="76.28515625" style="70" customWidth="1"/>
    <col min="13552" max="13552" width="8.140625" style="70" bestFit="1" customWidth="1"/>
    <col min="13553" max="13553" width="8.140625" style="70" customWidth="1"/>
    <col min="13554" max="13554" width="21.7109375" style="70" customWidth="1"/>
    <col min="13555" max="13555" width="19.140625" style="70" customWidth="1"/>
    <col min="13556" max="13556" width="28.7109375" style="70" customWidth="1"/>
    <col min="13557" max="13558" width="22.28515625" style="70" customWidth="1"/>
    <col min="13559" max="13559" width="23.85546875" style="70" customWidth="1"/>
    <col min="13560" max="13560" width="24.42578125" style="70" customWidth="1"/>
    <col min="13561" max="13561" width="30.42578125" style="70" customWidth="1"/>
    <col min="13562" max="13563" width="22.28515625" style="70" customWidth="1"/>
    <col min="13564" max="13565" width="30.42578125" style="70" bestFit="1" customWidth="1"/>
    <col min="13566" max="13566" width="30.42578125" style="70" customWidth="1"/>
    <col min="13567" max="13567" width="27.140625" style="70" bestFit="1" customWidth="1"/>
    <col min="13568" max="13568" width="27.140625" style="70" customWidth="1"/>
    <col min="13569" max="13569" width="35.42578125" style="70" bestFit="1" customWidth="1"/>
    <col min="13570" max="13570" width="33.7109375" style="70" bestFit="1" customWidth="1"/>
    <col min="13571" max="13571" width="24" style="70" customWidth="1"/>
    <col min="13572" max="13572" width="24.28515625" style="70" customWidth="1"/>
    <col min="13573" max="13573" width="24.42578125" style="70" bestFit="1" customWidth="1"/>
    <col min="13574" max="13574" width="31.85546875" style="70" customWidth="1"/>
    <col min="13575" max="13575" width="32.140625" style="70" customWidth="1"/>
    <col min="13576" max="13576" width="23" style="70" bestFit="1" customWidth="1"/>
    <col min="13577" max="13805" width="11.42578125" style="70"/>
    <col min="13806" max="13806" width="16.28515625" style="70" customWidth="1"/>
    <col min="13807" max="13807" width="76.28515625" style="70" customWidth="1"/>
    <col min="13808" max="13808" width="8.140625" style="70" bestFit="1" customWidth="1"/>
    <col min="13809" max="13809" width="8.140625" style="70" customWidth="1"/>
    <col min="13810" max="13810" width="21.7109375" style="70" customWidth="1"/>
    <col min="13811" max="13811" width="19.140625" style="70" customWidth="1"/>
    <col min="13812" max="13812" width="28.7109375" style="70" customWidth="1"/>
    <col min="13813" max="13814" width="22.28515625" style="70" customWidth="1"/>
    <col min="13815" max="13815" width="23.85546875" style="70" customWidth="1"/>
    <col min="13816" max="13816" width="24.42578125" style="70" customWidth="1"/>
    <col min="13817" max="13817" width="30.42578125" style="70" customWidth="1"/>
    <col min="13818" max="13819" width="22.28515625" style="70" customWidth="1"/>
    <col min="13820" max="13821" width="30.42578125" style="70" bestFit="1" customWidth="1"/>
    <col min="13822" max="13822" width="30.42578125" style="70" customWidth="1"/>
    <col min="13823" max="13823" width="27.140625" style="70" bestFit="1" customWidth="1"/>
    <col min="13824" max="13824" width="27.140625" style="70" customWidth="1"/>
    <col min="13825" max="13825" width="35.42578125" style="70" bestFit="1" customWidth="1"/>
    <col min="13826" max="13826" width="33.7109375" style="70" bestFit="1" customWidth="1"/>
    <col min="13827" max="13827" width="24" style="70" customWidth="1"/>
    <col min="13828" max="13828" width="24.28515625" style="70" customWidth="1"/>
    <col min="13829" max="13829" width="24.42578125" style="70" bestFit="1" customWidth="1"/>
    <col min="13830" max="13830" width="31.85546875" style="70" customWidth="1"/>
    <col min="13831" max="13831" width="32.140625" style="70" customWidth="1"/>
    <col min="13832" max="13832" width="23" style="70" bestFit="1" customWidth="1"/>
    <col min="13833" max="14061" width="11.42578125" style="70"/>
    <col min="14062" max="14062" width="16.28515625" style="70" customWidth="1"/>
    <col min="14063" max="14063" width="76.28515625" style="70" customWidth="1"/>
    <col min="14064" max="14064" width="8.140625" style="70" bestFit="1" customWidth="1"/>
    <col min="14065" max="14065" width="8.140625" style="70" customWidth="1"/>
    <col min="14066" max="14066" width="21.7109375" style="70" customWidth="1"/>
    <col min="14067" max="14067" width="19.140625" style="70" customWidth="1"/>
    <col min="14068" max="14068" width="28.7109375" style="70" customWidth="1"/>
    <col min="14069" max="14070" width="22.28515625" style="70" customWidth="1"/>
    <col min="14071" max="14071" width="23.85546875" style="70" customWidth="1"/>
    <col min="14072" max="14072" width="24.42578125" style="70" customWidth="1"/>
    <col min="14073" max="14073" width="30.42578125" style="70" customWidth="1"/>
    <col min="14074" max="14075" width="22.28515625" style="70" customWidth="1"/>
    <col min="14076" max="14077" width="30.42578125" style="70" bestFit="1" customWidth="1"/>
    <col min="14078" max="14078" width="30.42578125" style="70" customWidth="1"/>
    <col min="14079" max="14079" width="27.140625" style="70" bestFit="1" customWidth="1"/>
    <col min="14080" max="14080" width="27.140625" style="70" customWidth="1"/>
    <col min="14081" max="14081" width="35.42578125" style="70" bestFit="1" customWidth="1"/>
    <col min="14082" max="14082" width="33.7109375" style="70" bestFit="1" customWidth="1"/>
    <col min="14083" max="14083" width="24" style="70" customWidth="1"/>
    <col min="14084" max="14084" width="24.28515625" style="70" customWidth="1"/>
    <col min="14085" max="14085" width="24.42578125" style="70" bestFit="1" customWidth="1"/>
    <col min="14086" max="14086" width="31.85546875" style="70" customWidth="1"/>
    <col min="14087" max="14087" width="32.140625" style="70" customWidth="1"/>
    <col min="14088" max="14088" width="23" style="70" bestFit="1" customWidth="1"/>
    <col min="14089" max="14317" width="11.42578125" style="70"/>
    <col min="14318" max="14318" width="16.28515625" style="70" customWidth="1"/>
    <col min="14319" max="14319" width="76.28515625" style="70" customWidth="1"/>
    <col min="14320" max="14320" width="8.140625" style="70" bestFit="1" customWidth="1"/>
    <col min="14321" max="14321" width="8.140625" style="70" customWidth="1"/>
    <col min="14322" max="14322" width="21.7109375" style="70" customWidth="1"/>
    <col min="14323" max="14323" width="19.140625" style="70" customWidth="1"/>
    <col min="14324" max="14324" width="28.7109375" style="70" customWidth="1"/>
    <col min="14325" max="14326" width="22.28515625" style="70" customWidth="1"/>
    <col min="14327" max="14327" width="23.85546875" style="70" customWidth="1"/>
    <col min="14328" max="14328" width="24.42578125" style="70" customWidth="1"/>
    <col min="14329" max="14329" width="30.42578125" style="70" customWidth="1"/>
    <col min="14330" max="14331" width="22.28515625" style="70" customWidth="1"/>
    <col min="14332" max="14333" width="30.42578125" style="70" bestFit="1" customWidth="1"/>
    <col min="14334" max="14334" width="30.42578125" style="70" customWidth="1"/>
    <col min="14335" max="14335" width="27.140625" style="70" bestFit="1" customWidth="1"/>
    <col min="14336" max="14336" width="27.140625" style="70" customWidth="1"/>
    <col min="14337" max="14337" width="35.42578125" style="70" bestFit="1" customWidth="1"/>
    <col min="14338" max="14338" width="33.7109375" style="70" bestFit="1" customWidth="1"/>
    <col min="14339" max="14339" width="24" style="70" customWidth="1"/>
    <col min="14340" max="14340" width="24.28515625" style="70" customWidth="1"/>
    <col min="14341" max="14341" width="24.42578125" style="70" bestFit="1" customWidth="1"/>
    <col min="14342" max="14342" width="31.85546875" style="70" customWidth="1"/>
    <col min="14343" max="14343" width="32.140625" style="70" customWidth="1"/>
    <col min="14344" max="14344" width="23" style="70" bestFit="1" customWidth="1"/>
    <col min="14345" max="14573" width="11.42578125" style="70"/>
    <col min="14574" max="14574" width="16.28515625" style="70" customWidth="1"/>
    <col min="14575" max="14575" width="76.28515625" style="70" customWidth="1"/>
    <col min="14576" max="14576" width="8.140625" style="70" bestFit="1" customWidth="1"/>
    <col min="14577" max="14577" width="8.140625" style="70" customWidth="1"/>
    <col min="14578" max="14578" width="21.7109375" style="70" customWidth="1"/>
    <col min="14579" max="14579" width="19.140625" style="70" customWidth="1"/>
    <col min="14580" max="14580" width="28.7109375" style="70" customWidth="1"/>
    <col min="14581" max="14582" width="22.28515625" style="70" customWidth="1"/>
    <col min="14583" max="14583" width="23.85546875" style="70" customWidth="1"/>
    <col min="14584" max="14584" width="24.42578125" style="70" customWidth="1"/>
    <col min="14585" max="14585" width="30.42578125" style="70" customWidth="1"/>
    <col min="14586" max="14587" width="22.28515625" style="70" customWidth="1"/>
    <col min="14588" max="14589" width="30.42578125" style="70" bestFit="1" customWidth="1"/>
    <col min="14590" max="14590" width="30.42578125" style="70" customWidth="1"/>
    <col min="14591" max="14591" width="27.140625" style="70" bestFit="1" customWidth="1"/>
    <col min="14592" max="14592" width="27.140625" style="70" customWidth="1"/>
    <col min="14593" max="14593" width="35.42578125" style="70" bestFit="1" customWidth="1"/>
    <col min="14594" max="14594" width="33.7109375" style="70" bestFit="1" customWidth="1"/>
    <col min="14595" max="14595" width="24" style="70" customWidth="1"/>
    <col min="14596" max="14596" width="24.28515625" style="70" customWidth="1"/>
    <col min="14597" max="14597" width="24.42578125" style="70" bestFit="1" customWidth="1"/>
    <col min="14598" max="14598" width="31.85546875" style="70" customWidth="1"/>
    <col min="14599" max="14599" width="32.140625" style="70" customWidth="1"/>
    <col min="14600" max="14600" width="23" style="70" bestFit="1" customWidth="1"/>
    <col min="14601" max="14829" width="11.42578125" style="70"/>
    <col min="14830" max="14830" width="16.28515625" style="70" customWidth="1"/>
    <col min="14831" max="14831" width="76.28515625" style="70" customWidth="1"/>
    <col min="14832" max="14832" width="8.140625" style="70" bestFit="1" customWidth="1"/>
    <col min="14833" max="14833" width="8.140625" style="70" customWidth="1"/>
    <col min="14834" max="14834" width="21.7109375" style="70" customWidth="1"/>
    <col min="14835" max="14835" width="19.140625" style="70" customWidth="1"/>
    <col min="14836" max="14836" width="28.7109375" style="70" customWidth="1"/>
    <col min="14837" max="14838" width="22.28515625" style="70" customWidth="1"/>
    <col min="14839" max="14839" width="23.85546875" style="70" customWidth="1"/>
    <col min="14840" max="14840" width="24.42578125" style="70" customWidth="1"/>
    <col min="14841" max="14841" width="30.42578125" style="70" customWidth="1"/>
    <col min="14842" max="14843" width="22.28515625" style="70" customWidth="1"/>
    <col min="14844" max="14845" width="30.42578125" style="70" bestFit="1" customWidth="1"/>
    <col min="14846" max="14846" width="30.42578125" style="70" customWidth="1"/>
    <col min="14847" max="14847" width="27.140625" style="70" bestFit="1" customWidth="1"/>
    <col min="14848" max="14848" width="27.140625" style="70" customWidth="1"/>
    <col min="14849" max="14849" width="35.42578125" style="70" bestFit="1" customWidth="1"/>
    <col min="14850" max="14850" width="33.7109375" style="70" bestFit="1" customWidth="1"/>
    <col min="14851" max="14851" width="24" style="70" customWidth="1"/>
    <col min="14852" max="14852" width="24.28515625" style="70" customWidth="1"/>
    <col min="14853" max="14853" width="24.42578125" style="70" bestFit="1" customWidth="1"/>
    <col min="14854" max="14854" width="31.85546875" style="70" customWidth="1"/>
    <col min="14855" max="14855" width="32.140625" style="70" customWidth="1"/>
    <col min="14856" max="14856" width="23" style="70" bestFit="1" customWidth="1"/>
    <col min="14857" max="15085" width="11.42578125" style="70"/>
    <col min="15086" max="15086" width="16.28515625" style="70" customWidth="1"/>
    <col min="15087" max="15087" width="76.28515625" style="70" customWidth="1"/>
    <col min="15088" max="15088" width="8.140625" style="70" bestFit="1" customWidth="1"/>
    <col min="15089" max="15089" width="8.140625" style="70" customWidth="1"/>
    <col min="15090" max="15090" width="21.7109375" style="70" customWidth="1"/>
    <col min="15091" max="15091" width="19.140625" style="70" customWidth="1"/>
    <col min="15092" max="15092" width="28.7109375" style="70" customWidth="1"/>
    <col min="15093" max="15094" width="22.28515625" style="70" customWidth="1"/>
    <col min="15095" max="15095" width="23.85546875" style="70" customWidth="1"/>
    <col min="15096" max="15096" width="24.42578125" style="70" customWidth="1"/>
    <col min="15097" max="15097" width="30.42578125" style="70" customWidth="1"/>
    <col min="15098" max="15099" width="22.28515625" style="70" customWidth="1"/>
    <col min="15100" max="15101" width="30.42578125" style="70" bestFit="1" customWidth="1"/>
    <col min="15102" max="15102" width="30.42578125" style="70" customWidth="1"/>
    <col min="15103" max="15103" width="27.140625" style="70" bestFit="1" customWidth="1"/>
    <col min="15104" max="15104" width="27.140625" style="70" customWidth="1"/>
    <col min="15105" max="15105" width="35.42578125" style="70" bestFit="1" customWidth="1"/>
    <col min="15106" max="15106" width="33.7109375" style="70" bestFit="1" customWidth="1"/>
    <col min="15107" max="15107" width="24" style="70" customWidth="1"/>
    <col min="15108" max="15108" width="24.28515625" style="70" customWidth="1"/>
    <col min="15109" max="15109" width="24.42578125" style="70" bestFit="1" customWidth="1"/>
    <col min="15110" max="15110" width="31.85546875" style="70" customWidth="1"/>
    <col min="15111" max="15111" width="32.140625" style="70" customWidth="1"/>
    <col min="15112" max="15112" width="23" style="70" bestFit="1" customWidth="1"/>
    <col min="15113" max="15341" width="11.42578125" style="70"/>
    <col min="15342" max="15342" width="16.28515625" style="70" customWidth="1"/>
    <col min="15343" max="15343" width="76.28515625" style="70" customWidth="1"/>
    <col min="15344" max="15344" width="8.140625" style="70" bestFit="1" customWidth="1"/>
    <col min="15345" max="15345" width="8.140625" style="70" customWidth="1"/>
    <col min="15346" max="15346" width="21.7109375" style="70" customWidth="1"/>
    <col min="15347" max="15347" width="19.140625" style="70" customWidth="1"/>
    <col min="15348" max="15348" width="28.7109375" style="70" customWidth="1"/>
    <col min="15349" max="15350" width="22.28515625" style="70" customWidth="1"/>
    <col min="15351" max="15351" width="23.85546875" style="70" customWidth="1"/>
    <col min="15352" max="15352" width="24.42578125" style="70" customWidth="1"/>
    <col min="15353" max="15353" width="30.42578125" style="70" customWidth="1"/>
    <col min="15354" max="15355" width="22.28515625" style="70" customWidth="1"/>
    <col min="15356" max="15357" width="30.42578125" style="70" bestFit="1" customWidth="1"/>
    <col min="15358" max="15358" width="30.42578125" style="70" customWidth="1"/>
    <col min="15359" max="15359" width="27.140625" style="70" bestFit="1" customWidth="1"/>
    <col min="15360" max="15360" width="27.140625" style="70" customWidth="1"/>
    <col min="15361" max="15361" width="35.42578125" style="70" bestFit="1" customWidth="1"/>
    <col min="15362" max="15362" width="33.7109375" style="70" bestFit="1" customWidth="1"/>
    <col min="15363" max="15363" width="24" style="70" customWidth="1"/>
    <col min="15364" max="15364" width="24.28515625" style="70" customWidth="1"/>
    <col min="15365" max="15365" width="24.42578125" style="70" bestFit="1" customWidth="1"/>
    <col min="15366" max="15366" width="31.85546875" style="70" customWidth="1"/>
    <col min="15367" max="15367" width="32.140625" style="70" customWidth="1"/>
    <col min="15368" max="15368" width="23" style="70" bestFit="1" customWidth="1"/>
    <col min="15369" max="15597" width="11.42578125" style="70"/>
    <col min="15598" max="15598" width="16.28515625" style="70" customWidth="1"/>
    <col min="15599" max="15599" width="76.28515625" style="70" customWidth="1"/>
    <col min="15600" max="15600" width="8.140625" style="70" bestFit="1" customWidth="1"/>
    <col min="15601" max="15601" width="8.140625" style="70" customWidth="1"/>
    <col min="15602" max="15602" width="21.7109375" style="70" customWidth="1"/>
    <col min="15603" max="15603" width="19.140625" style="70" customWidth="1"/>
    <col min="15604" max="15604" width="28.7109375" style="70" customWidth="1"/>
    <col min="15605" max="15606" width="22.28515625" style="70" customWidth="1"/>
    <col min="15607" max="15607" width="23.85546875" style="70" customWidth="1"/>
    <col min="15608" max="15608" width="24.42578125" style="70" customWidth="1"/>
    <col min="15609" max="15609" width="30.42578125" style="70" customWidth="1"/>
    <col min="15610" max="15611" width="22.28515625" style="70" customWidth="1"/>
    <col min="15612" max="15613" width="30.42578125" style="70" bestFit="1" customWidth="1"/>
    <col min="15614" max="15614" width="30.42578125" style="70" customWidth="1"/>
    <col min="15615" max="15615" width="27.140625" style="70" bestFit="1" customWidth="1"/>
    <col min="15616" max="15616" width="27.140625" style="70" customWidth="1"/>
    <col min="15617" max="15617" width="35.42578125" style="70" bestFit="1" customWidth="1"/>
    <col min="15618" max="15618" width="33.7109375" style="70" bestFit="1" customWidth="1"/>
    <col min="15619" max="15619" width="24" style="70" customWidth="1"/>
    <col min="15620" max="15620" width="24.28515625" style="70" customWidth="1"/>
    <col min="15621" max="15621" width="24.42578125" style="70" bestFit="1" customWidth="1"/>
    <col min="15622" max="15622" width="31.85546875" style="70" customWidth="1"/>
    <col min="15623" max="15623" width="32.140625" style="70" customWidth="1"/>
    <col min="15624" max="15624" width="23" style="70" bestFit="1" customWidth="1"/>
    <col min="15625" max="15853" width="11.42578125" style="70"/>
    <col min="15854" max="15854" width="16.28515625" style="70" customWidth="1"/>
    <col min="15855" max="15855" width="76.28515625" style="70" customWidth="1"/>
    <col min="15856" max="15856" width="8.140625" style="70" bestFit="1" customWidth="1"/>
    <col min="15857" max="15857" width="8.140625" style="70" customWidth="1"/>
    <col min="15858" max="15858" width="21.7109375" style="70" customWidth="1"/>
    <col min="15859" max="15859" width="19.140625" style="70" customWidth="1"/>
    <col min="15860" max="15860" width="28.7109375" style="70" customWidth="1"/>
    <col min="15861" max="15862" width="22.28515625" style="70" customWidth="1"/>
    <col min="15863" max="15863" width="23.85546875" style="70" customWidth="1"/>
    <col min="15864" max="15864" width="24.42578125" style="70" customWidth="1"/>
    <col min="15865" max="15865" width="30.42578125" style="70" customWidth="1"/>
    <col min="15866" max="15867" width="22.28515625" style="70" customWidth="1"/>
    <col min="15868" max="15869" width="30.42578125" style="70" bestFit="1" customWidth="1"/>
    <col min="15870" max="15870" width="30.42578125" style="70" customWidth="1"/>
    <col min="15871" max="15871" width="27.140625" style="70" bestFit="1" customWidth="1"/>
    <col min="15872" max="15872" width="27.140625" style="70" customWidth="1"/>
    <col min="15873" max="15873" width="35.42578125" style="70" bestFit="1" customWidth="1"/>
    <col min="15874" max="15874" width="33.7109375" style="70" bestFit="1" customWidth="1"/>
    <col min="15875" max="15875" width="24" style="70" customWidth="1"/>
    <col min="15876" max="15876" width="24.28515625" style="70" customWidth="1"/>
    <col min="15877" max="15877" width="24.42578125" style="70" bestFit="1" customWidth="1"/>
    <col min="15878" max="15878" width="31.85546875" style="70" customWidth="1"/>
    <col min="15879" max="15879" width="32.140625" style="70" customWidth="1"/>
    <col min="15880" max="15880" width="23" style="70" bestFit="1" customWidth="1"/>
    <col min="15881" max="16109" width="11.42578125" style="70"/>
    <col min="16110" max="16110" width="16.28515625" style="70" customWidth="1"/>
    <col min="16111" max="16111" width="76.28515625" style="70" customWidth="1"/>
    <col min="16112" max="16112" width="8.140625" style="70" bestFit="1" customWidth="1"/>
    <col min="16113" max="16113" width="8.140625" style="70" customWidth="1"/>
    <col min="16114" max="16114" width="21.7109375" style="70" customWidth="1"/>
    <col min="16115" max="16115" width="19.140625" style="70" customWidth="1"/>
    <col min="16116" max="16116" width="28.7109375" style="70" customWidth="1"/>
    <col min="16117" max="16118" width="22.28515625" style="70" customWidth="1"/>
    <col min="16119" max="16119" width="23.85546875" style="70" customWidth="1"/>
    <col min="16120" max="16120" width="24.42578125" style="70" customWidth="1"/>
    <col min="16121" max="16121" width="30.42578125" style="70" customWidth="1"/>
    <col min="16122" max="16123" width="22.28515625" style="70" customWidth="1"/>
    <col min="16124" max="16125" width="30.42578125" style="70" bestFit="1" customWidth="1"/>
    <col min="16126" max="16126" width="30.42578125" style="70" customWidth="1"/>
    <col min="16127" max="16127" width="27.140625" style="70" bestFit="1" customWidth="1"/>
    <col min="16128" max="16128" width="27.140625" style="70" customWidth="1"/>
    <col min="16129" max="16129" width="35.42578125" style="70" bestFit="1" customWidth="1"/>
    <col min="16130" max="16130" width="33.7109375" style="70" bestFit="1" customWidth="1"/>
    <col min="16131" max="16131" width="24" style="70" customWidth="1"/>
    <col min="16132" max="16132" width="24.28515625" style="70" customWidth="1"/>
    <col min="16133" max="16133" width="24.42578125" style="70" bestFit="1" customWidth="1"/>
    <col min="16134" max="16134" width="31.85546875" style="70" customWidth="1"/>
    <col min="16135" max="16135" width="32.140625" style="70" customWidth="1"/>
    <col min="16136" max="16136" width="23" style="70" bestFit="1" customWidth="1"/>
    <col min="16137" max="16384" width="11.42578125" style="70"/>
  </cols>
  <sheetData>
    <row r="1" spans="1:8" s="2" customFormat="1" ht="6" customHeight="1">
      <c r="A1" s="1"/>
      <c r="C1" s="97"/>
      <c r="D1" s="98"/>
      <c r="E1" s="4"/>
      <c r="F1" s="58"/>
    </row>
    <row r="2" spans="1:8" s="2" customFormat="1" ht="20.100000000000001" customHeight="1">
      <c r="A2" s="132" t="s">
        <v>705</v>
      </c>
      <c r="B2" s="132"/>
      <c r="C2" s="132"/>
      <c r="D2" s="132"/>
      <c r="E2" s="132"/>
      <c r="F2" s="132"/>
    </row>
    <row r="3" spans="1:8" s="2" customFormat="1" ht="11.25" customHeight="1">
      <c r="A3" s="3"/>
      <c r="C3" s="97"/>
      <c r="D3" s="98"/>
      <c r="E3" s="4"/>
      <c r="F3" s="58"/>
    </row>
    <row r="4" spans="1:8" s="2" customFormat="1" ht="18">
      <c r="A4" s="133" t="s">
        <v>489</v>
      </c>
      <c r="B4" s="133"/>
      <c r="C4" s="133"/>
      <c r="D4" s="133"/>
      <c r="E4" s="133"/>
      <c r="F4" s="133"/>
    </row>
    <row r="5" spans="1:8" s="2" customFormat="1" ht="6" customHeight="1">
      <c r="A5" s="1"/>
      <c r="C5" s="97"/>
      <c r="D5" s="98"/>
      <c r="E5" s="4"/>
      <c r="F5" s="58"/>
    </row>
    <row r="6" spans="1:8" ht="18" thickBot="1">
      <c r="A6" s="14"/>
      <c r="B6" s="15"/>
      <c r="C6" s="16"/>
    </row>
    <row r="7" spans="1:8" ht="61.5" customHeight="1" thickBot="1">
      <c r="A7" s="117" t="s">
        <v>0</v>
      </c>
      <c r="B7" s="117" t="s">
        <v>1</v>
      </c>
      <c r="C7" s="118" t="s">
        <v>2</v>
      </c>
      <c r="D7" s="118" t="s">
        <v>3</v>
      </c>
      <c r="E7" s="118" t="s">
        <v>4</v>
      </c>
      <c r="F7" s="119" t="s">
        <v>5</v>
      </c>
    </row>
    <row r="8" spans="1:8" ht="36" customHeight="1">
      <c r="A8" s="71"/>
      <c r="B8" s="126" t="s">
        <v>733</v>
      </c>
      <c r="C8" s="127"/>
      <c r="D8" s="127"/>
      <c r="E8" s="128"/>
      <c r="F8" s="73"/>
    </row>
    <row r="9" spans="1:8" ht="26.25" customHeight="1">
      <c r="A9" s="30"/>
      <c r="B9" s="41" t="s">
        <v>488</v>
      </c>
      <c r="C9" s="74"/>
      <c r="D9" s="74"/>
      <c r="E9" s="74"/>
      <c r="F9" s="31"/>
    </row>
    <row r="10" spans="1:8" ht="21" customHeight="1">
      <c r="A10" s="32"/>
      <c r="B10" s="41" t="s">
        <v>818</v>
      </c>
      <c r="C10" s="76"/>
      <c r="D10" s="33"/>
      <c r="E10" s="34"/>
      <c r="F10" s="35"/>
    </row>
    <row r="11" spans="1:8" ht="42" customHeight="1">
      <c r="A11" s="134">
        <v>101</v>
      </c>
      <c r="B11" s="24" t="s">
        <v>213</v>
      </c>
      <c r="C11" s="25"/>
      <c r="D11" s="26"/>
      <c r="E11" s="26"/>
      <c r="F11" s="59"/>
    </row>
    <row r="12" spans="1:8">
      <c r="A12" s="134"/>
      <c r="B12" s="24" t="s">
        <v>214</v>
      </c>
      <c r="C12" s="25" t="s">
        <v>215</v>
      </c>
      <c r="D12" s="26">
        <v>4022</v>
      </c>
      <c r="E12" s="26"/>
      <c r="F12" s="59">
        <f>D12*E12</f>
        <v>0</v>
      </c>
      <c r="H12" s="84"/>
    </row>
    <row r="13" spans="1:8" ht="34.5">
      <c r="A13" s="134">
        <v>102</v>
      </c>
      <c r="B13" s="24" t="s">
        <v>216</v>
      </c>
      <c r="C13" s="25"/>
      <c r="D13" s="26"/>
      <c r="E13" s="26"/>
      <c r="F13" s="59"/>
      <c r="H13" s="84"/>
    </row>
    <row r="14" spans="1:8">
      <c r="A14" s="134"/>
      <c r="B14" s="24" t="s">
        <v>214</v>
      </c>
      <c r="C14" s="25" t="s">
        <v>215</v>
      </c>
      <c r="D14" s="26">
        <v>2907</v>
      </c>
      <c r="E14" s="26"/>
      <c r="F14" s="59">
        <f t="shared" ref="F14:F16" si="0">D14*E14</f>
        <v>0</v>
      </c>
      <c r="H14" s="84"/>
    </row>
    <row r="15" spans="1:8">
      <c r="A15" s="134">
        <v>103</v>
      </c>
      <c r="B15" s="24" t="s">
        <v>217</v>
      </c>
      <c r="C15" s="25"/>
      <c r="D15" s="26"/>
      <c r="E15" s="26"/>
      <c r="F15" s="59"/>
      <c r="H15" s="84"/>
    </row>
    <row r="16" spans="1:8">
      <c r="A16" s="134"/>
      <c r="B16" s="24" t="s">
        <v>214</v>
      </c>
      <c r="C16" s="25" t="s">
        <v>215</v>
      </c>
      <c r="D16" s="26">
        <f>D12+D14</f>
        <v>6929</v>
      </c>
      <c r="E16" s="26"/>
      <c r="F16" s="59">
        <f t="shared" si="0"/>
        <v>0</v>
      </c>
      <c r="H16" s="84"/>
    </row>
    <row r="17" spans="1:8" s="99" customFormat="1">
      <c r="A17" s="121"/>
      <c r="B17" s="77" t="s">
        <v>763</v>
      </c>
      <c r="C17" s="25"/>
      <c r="D17" s="26"/>
      <c r="E17" s="26"/>
      <c r="F17" s="59"/>
      <c r="G17" s="70"/>
      <c r="H17" s="84"/>
    </row>
    <row r="18" spans="1:8" s="99" customFormat="1">
      <c r="A18" s="134">
        <f>A15+1</f>
        <v>104</v>
      </c>
      <c r="B18" s="24" t="s">
        <v>764</v>
      </c>
      <c r="C18" s="25"/>
      <c r="D18" s="26"/>
      <c r="E18" s="26"/>
      <c r="F18" s="59"/>
      <c r="G18" s="70"/>
      <c r="H18" s="84"/>
    </row>
    <row r="19" spans="1:8" s="99" customFormat="1">
      <c r="A19" s="134"/>
      <c r="B19" s="24" t="s">
        <v>214</v>
      </c>
      <c r="C19" s="25" t="s">
        <v>215</v>
      </c>
      <c r="D19" s="26">
        <v>650</v>
      </c>
      <c r="E19" s="26"/>
      <c r="F19" s="59">
        <f>D19*E19</f>
        <v>0</v>
      </c>
      <c r="G19" s="70"/>
      <c r="H19" s="84"/>
    </row>
    <row r="20" spans="1:8" s="99" customFormat="1">
      <c r="A20" s="134">
        <f>A18+1</f>
        <v>105</v>
      </c>
      <c r="B20" s="24" t="s">
        <v>436</v>
      </c>
      <c r="C20" s="25"/>
      <c r="D20" s="26"/>
      <c r="E20" s="26"/>
      <c r="F20" s="59"/>
      <c r="G20" s="70"/>
      <c r="H20" s="84"/>
    </row>
    <row r="21" spans="1:8" s="99" customFormat="1">
      <c r="A21" s="134"/>
      <c r="B21" s="24" t="s">
        <v>214</v>
      </c>
      <c r="C21" s="25" t="s">
        <v>215</v>
      </c>
      <c r="D21" s="26">
        <v>60</v>
      </c>
      <c r="E21" s="26"/>
      <c r="F21" s="59">
        <f>D21*E21</f>
        <v>0</v>
      </c>
      <c r="G21" s="70"/>
      <c r="H21" s="84"/>
    </row>
    <row r="22" spans="1:8" s="99" customFormat="1">
      <c r="A22" s="134">
        <v>106</v>
      </c>
      <c r="B22" s="24" t="s">
        <v>218</v>
      </c>
      <c r="C22" s="25"/>
      <c r="D22" s="26"/>
      <c r="E22" s="26"/>
      <c r="F22" s="59"/>
      <c r="G22" s="70"/>
      <c r="H22" s="84"/>
    </row>
    <row r="23" spans="1:8" s="99" customFormat="1">
      <c r="A23" s="134"/>
      <c r="B23" s="24" t="s">
        <v>214</v>
      </c>
      <c r="C23" s="25" t="s">
        <v>215</v>
      </c>
      <c r="D23" s="26">
        <v>2880</v>
      </c>
      <c r="E23" s="26"/>
      <c r="F23" s="59">
        <f>D23*E23</f>
        <v>0</v>
      </c>
      <c r="G23" s="70"/>
      <c r="H23" s="84"/>
    </row>
    <row r="24" spans="1:8" s="99" customFormat="1">
      <c r="A24" s="134">
        <f t="shared" ref="A24" si="1">A22+1</f>
        <v>107</v>
      </c>
      <c r="B24" s="24" t="s">
        <v>219</v>
      </c>
      <c r="C24" s="25"/>
      <c r="D24" s="26"/>
      <c r="E24" s="26"/>
      <c r="F24" s="59"/>
      <c r="G24" s="70"/>
      <c r="H24" s="84"/>
    </row>
    <row r="25" spans="1:8" s="99" customFormat="1">
      <c r="A25" s="134"/>
      <c r="B25" s="24" t="s">
        <v>220</v>
      </c>
      <c r="C25" s="25" t="s">
        <v>221</v>
      </c>
      <c r="D25" s="26">
        <v>273600</v>
      </c>
      <c r="E25" s="26"/>
      <c r="F25" s="59">
        <f>D25*E25</f>
        <v>0</v>
      </c>
      <c r="G25" s="70"/>
      <c r="H25" s="84"/>
    </row>
    <row r="26" spans="1:8" s="99" customFormat="1" ht="39" customHeight="1">
      <c r="A26" s="134">
        <v>108</v>
      </c>
      <c r="B26" s="24" t="s">
        <v>222</v>
      </c>
      <c r="C26" s="25"/>
      <c r="D26" s="26"/>
      <c r="E26" s="26"/>
      <c r="F26" s="59"/>
      <c r="G26" s="70"/>
      <c r="H26" s="84"/>
    </row>
    <row r="27" spans="1:8" s="99" customFormat="1">
      <c r="A27" s="134"/>
      <c r="B27" s="24" t="s">
        <v>214</v>
      </c>
      <c r="C27" s="25" t="s">
        <v>215</v>
      </c>
      <c r="D27" s="26">
        <v>214</v>
      </c>
      <c r="E27" s="27"/>
      <c r="F27" s="59">
        <f>D27*E27</f>
        <v>0</v>
      </c>
      <c r="G27" s="70"/>
      <c r="H27" s="84"/>
    </row>
    <row r="28" spans="1:8" s="99" customFormat="1">
      <c r="A28" s="134">
        <f t="shared" ref="A28" si="2">A26+1</f>
        <v>109</v>
      </c>
      <c r="B28" s="24" t="s">
        <v>223</v>
      </c>
      <c r="C28" s="25"/>
      <c r="D28" s="26"/>
      <c r="E28" s="27"/>
      <c r="F28" s="59"/>
      <c r="G28" s="70"/>
      <c r="H28" s="84"/>
    </row>
    <row r="29" spans="1:8" s="99" customFormat="1">
      <c r="A29" s="134"/>
      <c r="B29" s="24" t="s">
        <v>224</v>
      </c>
      <c r="C29" s="25" t="s">
        <v>11</v>
      </c>
      <c r="D29" s="26">
        <v>1977</v>
      </c>
      <c r="E29" s="27"/>
      <c r="F29" s="59">
        <f>D29*E29</f>
        <v>0</v>
      </c>
      <c r="G29" s="70"/>
      <c r="H29" s="84"/>
    </row>
    <row r="30" spans="1:8" s="100" customFormat="1">
      <c r="A30" s="134">
        <v>110</v>
      </c>
      <c r="B30" s="24" t="s">
        <v>635</v>
      </c>
      <c r="C30" s="25"/>
      <c r="D30" s="26"/>
      <c r="E30" s="27"/>
      <c r="F30" s="59"/>
      <c r="G30" s="70"/>
      <c r="H30" s="84"/>
    </row>
    <row r="31" spans="1:8" s="99" customFormat="1" ht="20.25" customHeight="1">
      <c r="A31" s="134"/>
      <c r="B31" s="24" t="s">
        <v>233</v>
      </c>
      <c r="C31" s="25" t="s">
        <v>80</v>
      </c>
      <c r="D31" s="26">
        <v>558</v>
      </c>
      <c r="E31" s="27"/>
      <c r="F31" s="59">
        <f>D31*E31</f>
        <v>0</v>
      </c>
      <c r="G31" s="70"/>
      <c r="H31" s="84"/>
    </row>
    <row r="32" spans="1:8" s="99" customFormat="1" ht="36" customHeight="1">
      <c r="A32" s="134">
        <v>111</v>
      </c>
      <c r="B32" s="24" t="s">
        <v>225</v>
      </c>
      <c r="C32" s="25"/>
      <c r="D32" s="26"/>
      <c r="E32" s="27"/>
      <c r="F32" s="59"/>
      <c r="G32" s="70"/>
      <c r="H32" s="84"/>
    </row>
    <row r="33" spans="1:8" s="99" customFormat="1">
      <c r="A33" s="134"/>
      <c r="B33" s="24" t="s">
        <v>224</v>
      </c>
      <c r="C33" s="25" t="s">
        <v>11</v>
      </c>
      <c r="D33" s="26">
        <v>1977</v>
      </c>
      <c r="E33" s="27"/>
      <c r="F33" s="59">
        <f>D33*E33</f>
        <v>0</v>
      </c>
      <c r="G33" s="70"/>
      <c r="H33" s="84"/>
    </row>
    <row r="34" spans="1:8" s="99" customFormat="1">
      <c r="A34" s="32"/>
      <c r="B34" s="77" t="s">
        <v>226</v>
      </c>
      <c r="C34" s="76"/>
      <c r="D34" s="33"/>
      <c r="E34" s="34"/>
      <c r="F34" s="35"/>
      <c r="G34" s="70"/>
      <c r="H34" s="84"/>
    </row>
    <row r="35" spans="1:8" s="99" customFormat="1">
      <c r="A35" s="121">
        <f>+A32+1</f>
        <v>112</v>
      </c>
      <c r="B35" s="24" t="s">
        <v>435</v>
      </c>
      <c r="C35" s="25"/>
      <c r="D35" s="26"/>
      <c r="E35" s="27"/>
      <c r="F35" s="59"/>
      <c r="G35" s="70"/>
      <c r="H35" s="84"/>
    </row>
    <row r="36" spans="1:8" s="99" customFormat="1">
      <c r="A36" s="134" t="s">
        <v>230</v>
      </c>
      <c r="B36" s="24" t="s">
        <v>227</v>
      </c>
      <c r="C36" s="25"/>
      <c r="D36" s="26"/>
      <c r="E36" s="27"/>
      <c r="F36" s="59"/>
      <c r="G36" s="70"/>
      <c r="H36" s="84"/>
    </row>
    <row r="37" spans="1:8" s="99" customFormat="1">
      <c r="A37" s="134"/>
      <c r="B37" s="24" t="s">
        <v>7</v>
      </c>
      <c r="C37" s="25" t="s">
        <v>8</v>
      </c>
      <c r="D37" s="26">
        <v>80</v>
      </c>
      <c r="E37" s="27"/>
      <c r="F37" s="59">
        <f>D37*E37</f>
        <v>0</v>
      </c>
      <c r="G37" s="70"/>
      <c r="H37" s="84"/>
    </row>
    <row r="38" spans="1:8">
      <c r="A38" s="134" t="s">
        <v>231</v>
      </c>
      <c r="B38" s="24" t="s">
        <v>228</v>
      </c>
      <c r="C38" s="25"/>
      <c r="D38" s="26"/>
      <c r="E38" s="27"/>
      <c r="F38" s="59"/>
      <c r="H38" s="84"/>
    </row>
    <row r="39" spans="1:8">
      <c r="A39" s="134"/>
      <c r="B39" s="24" t="s">
        <v>7</v>
      </c>
      <c r="C39" s="25" t="s">
        <v>8</v>
      </c>
      <c r="D39" s="26">
        <v>30</v>
      </c>
      <c r="E39" s="27"/>
      <c r="F39" s="59">
        <f>D39*E39</f>
        <v>0</v>
      </c>
      <c r="H39" s="84"/>
    </row>
    <row r="40" spans="1:8">
      <c r="A40" s="134" t="s">
        <v>709</v>
      </c>
      <c r="B40" s="24" t="s">
        <v>706</v>
      </c>
      <c r="C40" s="25"/>
      <c r="D40" s="26"/>
      <c r="E40" s="26"/>
      <c r="F40" s="59"/>
      <c r="H40" s="84"/>
    </row>
    <row r="41" spans="1:8">
      <c r="A41" s="134"/>
      <c r="B41" s="24" t="s">
        <v>7</v>
      </c>
      <c r="C41" s="25" t="s">
        <v>8</v>
      </c>
      <c r="D41" s="26">
        <v>4</v>
      </c>
      <c r="E41" s="26"/>
      <c r="F41" s="59">
        <f>D41*E41</f>
        <v>0</v>
      </c>
      <c r="H41" s="84"/>
    </row>
    <row r="42" spans="1:8">
      <c r="A42" s="121">
        <f>+A35+1</f>
        <v>113</v>
      </c>
      <c r="B42" s="24" t="s">
        <v>229</v>
      </c>
      <c r="C42" s="25"/>
      <c r="D42" s="26"/>
      <c r="E42" s="26"/>
      <c r="F42" s="59"/>
      <c r="H42" s="84"/>
    </row>
    <row r="43" spans="1:8">
      <c r="A43" s="134" t="s">
        <v>662</v>
      </c>
      <c r="B43" s="24" t="s">
        <v>765</v>
      </c>
      <c r="C43" s="25"/>
      <c r="D43" s="26"/>
      <c r="E43" s="26"/>
      <c r="F43" s="59"/>
      <c r="H43" s="84"/>
    </row>
    <row r="44" spans="1:8">
      <c r="A44" s="134"/>
      <c r="B44" s="24" t="s">
        <v>224</v>
      </c>
      <c r="C44" s="25" t="s">
        <v>11</v>
      </c>
      <c r="D44" s="26">
        <v>865</v>
      </c>
      <c r="E44" s="26"/>
      <c r="F44" s="59">
        <f>D44*E44</f>
        <v>0</v>
      </c>
      <c r="H44" s="84"/>
    </row>
    <row r="45" spans="1:8">
      <c r="A45" s="134" t="s">
        <v>663</v>
      </c>
      <c r="B45" s="24" t="s">
        <v>766</v>
      </c>
      <c r="C45" s="25"/>
      <c r="D45" s="26"/>
      <c r="E45" s="26"/>
      <c r="F45" s="59"/>
      <c r="H45" s="84"/>
    </row>
    <row r="46" spans="1:8">
      <c r="A46" s="134"/>
      <c r="B46" s="24" t="s">
        <v>224</v>
      </c>
      <c r="C46" s="25" t="s">
        <v>11</v>
      </c>
      <c r="D46" s="26">
        <v>455</v>
      </c>
      <c r="E46" s="26"/>
      <c r="F46" s="59">
        <f>D46*E46</f>
        <v>0</v>
      </c>
      <c r="H46" s="84"/>
    </row>
    <row r="47" spans="1:8" ht="34.5">
      <c r="A47" s="135">
        <f>A42+1</f>
        <v>114</v>
      </c>
      <c r="B47" s="24" t="s">
        <v>672</v>
      </c>
      <c r="C47" s="25"/>
      <c r="D47" s="26"/>
      <c r="E47" s="26"/>
      <c r="F47" s="59"/>
      <c r="H47" s="84"/>
    </row>
    <row r="48" spans="1:8">
      <c r="A48" s="136"/>
      <c r="B48" s="24" t="s">
        <v>224</v>
      </c>
      <c r="C48" s="25" t="s">
        <v>11</v>
      </c>
      <c r="D48" s="26">
        <v>70</v>
      </c>
      <c r="E48" s="26"/>
      <c r="F48" s="59">
        <f>D48*E48</f>
        <v>0</v>
      </c>
      <c r="H48" s="84"/>
    </row>
    <row r="49" spans="1:8" s="99" customFormat="1">
      <c r="A49" s="134">
        <f>A47+1</f>
        <v>115</v>
      </c>
      <c r="B49" s="24" t="s">
        <v>767</v>
      </c>
      <c r="C49" s="25"/>
      <c r="D49" s="26"/>
      <c r="E49" s="26"/>
      <c r="F49" s="59"/>
      <c r="G49" s="70"/>
      <c r="H49" s="84"/>
    </row>
    <row r="50" spans="1:8" s="99" customFormat="1">
      <c r="A50" s="134"/>
      <c r="B50" s="24" t="s">
        <v>44</v>
      </c>
      <c r="C50" s="25" t="s">
        <v>26</v>
      </c>
      <c r="D50" s="26">
        <v>1</v>
      </c>
      <c r="E50" s="26"/>
      <c r="F50" s="59">
        <f>D50*E50</f>
        <v>0</v>
      </c>
      <c r="G50" s="70"/>
      <c r="H50" s="84"/>
    </row>
    <row r="51" spans="1:8" s="99" customFormat="1">
      <c r="A51" s="134">
        <f>A49+1</f>
        <v>116</v>
      </c>
      <c r="B51" s="24" t="s">
        <v>754</v>
      </c>
      <c r="C51" s="25"/>
      <c r="D51" s="26"/>
      <c r="E51" s="26"/>
      <c r="F51" s="59"/>
      <c r="G51" s="70"/>
      <c r="H51" s="84"/>
    </row>
    <row r="52" spans="1:8" s="99" customFormat="1">
      <c r="A52" s="134"/>
      <c r="B52" s="24" t="s">
        <v>214</v>
      </c>
      <c r="C52" s="25" t="s">
        <v>215</v>
      </c>
      <c r="D52" s="26">
        <v>17600</v>
      </c>
      <c r="E52" s="26"/>
      <c r="F52" s="59">
        <f>D52*E52</f>
        <v>0</v>
      </c>
      <c r="G52" s="70"/>
      <c r="H52" s="84"/>
    </row>
    <row r="53" spans="1:8" s="99" customFormat="1">
      <c r="A53" s="121">
        <f>A51+1</f>
        <v>117</v>
      </c>
      <c r="B53" s="77" t="s">
        <v>232</v>
      </c>
      <c r="C53" s="25"/>
      <c r="D53" s="26"/>
      <c r="E53" s="26"/>
      <c r="F53" s="59"/>
      <c r="G53" s="70"/>
      <c r="H53" s="84"/>
    </row>
    <row r="54" spans="1:8" s="99" customFormat="1" ht="24.75" customHeight="1">
      <c r="A54" s="134">
        <v>117.1</v>
      </c>
      <c r="B54" s="24" t="s">
        <v>523</v>
      </c>
      <c r="C54" s="25"/>
      <c r="D54" s="26"/>
      <c r="E54" s="26"/>
      <c r="F54" s="59"/>
      <c r="G54" s="70"/>
      <c r="H54" s="84"/>
    </row>
    <row r="55" spans="1:8" s="99" customFormat="1">
      <c r="A55" s="134"/>
      <c r="B55" s="24" t="s">
        <v>233</v>
      </c>
      <c r="C55" s="25" t="s">
        <v>80</v>
      </c>
      <c r="D55" s="26">
        <v>2782</v>
      </c>
      <c r="E55" s="27"/>
      <c r="F55" s="59">
        <f>D55*E55</f>
        <v>0</v>
      </c>
      <c r="G55" s="70"/>
      <c r="H55" s="84"/>
    </row>
    <row r="56" spans="1:8" s="99" customFormat="1">
      <c r="A56" s="134">
        <v>117.2</v>
      </c>
      <c r="B56" s="24" t="s">
        <v>524</v>
      </c>
      <c r="C56" s="25"/>
      <c r="D56" s="26"/>
      <c r="E56" s="27"/>
      <c r="F56" s="59"/>
      <c r="G56" s="70"/>
      <c r="H56" s="84"/>
    </row>
    <row r="57" spans="1:8" s="99" customFormat="1">
      <c r="A57" s="134"/>
      <c r="B57" s="24" t="s">
        <v>233</v>
      </c>
      <c r="C57" s="25" t="s">
        <v>80</v>
      </c>
      <c r="D57" s="26">
        <v>15968</v>
      </c>
      <c r="E57" s="27"/>
      <c r="F57" s="59">
        <f>D57*E57</f>
        <v>0</v>
      </c>
      <c r="G57" s="70"/>
      <c r="H57" s="84"/>
    </row>
    <row r="58" spans="1:8" s="99" customFormat="1" ht="21.75" customHeight="1">
      <c r="A58" s="32"/>
      <c r="B58" s="77" t="s">
        <v>235</v>
      </c>
      <c r="C58" s="76"/>
      <c r="D58" s="33"/>
      <c r="E58" s="36"/>
      <c r="F58" s="35"/>
      <c r="G58" s="70"/>
      <c r="H58" s="84"/>
    </row>
    <row r="59" spans="1:8" s="99" customFormat="1">
      <c r="A59" s="134">
        <f>+A53+1</f>
        <v>118</v>
      </c>
      <c r="B59" s="24" t="s">
        <v>236</v>
      </c>
      <c r="C59" s="25"/>
      <c r="D59" s="26"/>
      <c r="E59" s="27"/>
      <c r="F59" s="59"/>
      <c r="G59" s="70"/>
      <c r="H59" s="84"/>
    </row>
    <row r="60" spans="1:8" s="99" customFormat="1" ht="18.75" customHeight="1">
      <c r="A60" s="134"/>
      <c r="B60" s="24" t="s">
        <v>214</v>
      </c>
      <c r="C60" s="25" t="s">
        <v>215</v>
      </c>
      <c r="D60" s="26">
        <v>3962</v>
      </c>
      <c r="E60" s="27"/>
      <c r="F60" s="59">
        <f>D60*E60</f>
        <v>0</v>
      </c>
      <c r="G60" s="70"/>
      <c r="H60" s="84"/>
    </row>
    <row r="61" spans="1:8" s="99" customFormat="1" ht="18.75" customHeight="1">
      <c r="A61" s="134">
        <f>A59+1</f>
        <v>119</v>
      </c>
      <c r="B61" s="24" t="s">
        <v>708</v>
      </c>
      <c r="C61" s="25"/>
      <c r="D61" s="26"/>
      <c r="E61" s="26"/>
      <c r="F61" s="59"/>
      <c r="G61" s="70"/>
      <c r="H61" s="84"/>
    </row>
    <row r="62" spans="1:8" s="99" customFormat="1" ht="18.75" customHeight="1">
      <c r="A62" s="134"/>
      <c r="B62" s="24" t="s">
        <v>214</v>
      </c>
      <c r="C62" s="25" t="s">
        <v>215</v>
      </c>
      <c r="D62" s="26">
        <v>165</v>
      </c>
      <c r="E62" s="26"/>
      <c r="F62" s="59">
        <f>D62*E62</f>
        <v>0</v>
      </c>
      <c r="G62" s="70"/>
      <c r="H62" s="84"/>
    </row>
    <row r="63" spans="1:8" s="99" customFormat="1">
      <c r="A63" s="121">
        <f>A61+1</f>
        <v>120</v>
      </c>
      <c r="B63" s="24" t="s">
        <v>237</v>
      </c>
      <c r="C63" s="25"/>
      <c r="D63" s="26"/>
      <c r="E63" s="26"/>
      <c r="F63" s="59"/>
      <c r="G63" s="70"/>
      <c r="H63" s="84"/>
    </row>
    <row r="64" spans="1:8" s="99" customFormat="1">
      <c r="A64" s="134">
        <v>120.1</v>
      </c>
      <c r="B64" s="24" t="s">
        <v>238</v>
      </c>
      <c r="C64" s="25"/>
      <c r="D64" s="26"/>
      <c r="E64" s="26"/>
      <c r="F64" s="59"/>
      <c r="G64" s="70"/>
      <c r="H64" s="84"/>
    </row>
    <row r="65" spans="1:8" s="99" customFormat="1">
      <c r="A65" s="134"/>
      <c r="B65" s="24" t="s">
        <v>233</v>
      </c>
      <c r="C65" s="25" t="s">
        <v>80</v>
      </c>
      <c r="D65" s="26">
        <v>804</v>
      </c>
      <c r="E65" s="26"/>
      <c r="F65" s="59">
        <f>D65*E65</f>
        <v>0</v>
      </c>
      <c r="G65" s="70"/>
      <c r="H65" s="84"/>
    </row>
    <row r="66" spans="1:8" s="99" customFormat="1">
      <c r="A66" s="134">
        <v>120.2</v>
      </c>
      <c r="B66" s="24" t="s">
        <v>239</v>
      </c>
      <c r="C66" s="25"/>
      <c r="D66" s="26"/>
      <c r="E66" s="26"/>
      <c r="F66" s="59"/>
      <c r="G66" s="70"/>
      <c r="H66" s="84"/>
    </row>
    <row r="67" spans="1:8" s="99" customFormat="1">
      <c r="A67" s="134"/>
      <c r="B67" s="24" t="s">
        <v>233</v>
      </c>
      <c r="C67" s="25" t="s">
        <v>80</v>
      </c>
      <c r="D67" s="26">
        <v>842</v>
      </c>
      <c r="E67" s="26"/>
      <c r="F67" s="59">
        <f>D67*E67</f>
        <v>0</v>
      </c>
      <c r="G67" s="70"/>
      <c r="H67" s="84"/>
    </row>
    <row r="68" spans="1:8" s="99" customFormat="1">
      <c r="A68" s="134">
        <v>120.3</v>
      </c>
      <c r="B68" s="24" t="s">
        <v>240</v>
      </c>
      <c r="C68" s="25"/>
      <c r="D68" s="26"/>
      <c r="E68" s="26"/>
      <c r="F68" s="59"/>
      <c r="G68" s="70"/>
      <c r="H68" s="84"/>
    </row>
    <row r="69" spans="1:8" s="99" customFormat="1">
      <c r="A69" s="134"/>
      <c r="B69" s="24" t="s">
        <v>233</v>
      </c>
      <c r="C69" s="25" t="s">
        <v>80</v>
      </c>
      <c r="D69" s="26">
        <v>2819</v>
      </c>
      <c r="E69" s="26"/>
      <c r="F69" s="59">
        <f>D69*E69</f>
        <v>0</v>
      </c>
      <c r="G69" s="70"/>
      <c r="H69" s="84"/>
    </row>
    <row r="70" spans="1:8" s="99" customFormat="1">
      <c r="A70" s="134">
        <v>120.4</v>
      </c>
      <c r="B70" s="24" t="s">
        <v>241</v>
      </c>
      <c r="C70" s="25"/>
      <c r="D70" s="26"/>
      <c r="E70" s="26"/>
      <c r="F70" s="59"/>
      <c r="G70" s="70"/>
      <c r="H70" s="84"/>
    </row>
    <row r="71" spans="1:8" s="99" customFormat="1">
      <c r="A71" s="134"/>
      <c r="B71" s="24" t="s">
        <v>233</v>
      </c>
      <c r="C71" s="25" t="s">
        <v>80</v>
      </c>
      <c r="D71" s="26">
        <v>9065</v>
      </c>
      <c r="E71" s="26"/>
      <c r="F71" s="59">
        <f>D71*E71</f>
        <v>0</v>
      </c>
      <c r="G71" s="70"/>
      <c r="H71" s="84"/>
    </row>
    <row r="72" spans="1:8" s="99" customFormat="1">
      <c r="A72" s="134">
        <v>120.5</v>
      </c>
      <c r="B72" s="24" t="s">
        <v>242</v>
      </c>
      <c r="C72" s="25"/>
      <c r="D72" s="26"/>
      <c r="E72" s="26"/>
      <c r="F72" s="59"/>
      <c r="G72" s="70"/>
      <c r="H72" s="84"/>
    </row>
    <row r="73" spans="1:8" s="99" customFormat="1">
      <c r="A73" s="134"/>
      <c r="B73" s="24" t="s">
        <v>233</v>
      </c>
      <c r="C73" s="25" t="s">
        <v>80</v>
      </c>
      <c r="D73" s="26">
        <v>2706</v>
      </c>
      <c r="E73" s="26"/>
      <c r="F73" s="59">
        <f>D73*E73</f>
        <v>0</v>
      </c>
      <c r="G73" s="70"/>
      <c r="H73" s="84"/>
    </row>
    <row r="74" spans="1:8" s="99" customFormat="1">
      <c r="A74" s="134">
        <v>120.6</v>
      </c>
      <c r="B74" s="24" t="s">
        <v>243</v>
      </c>
      <c r="C74" s="25"/>
      <c r="D74" s="26"/>
      <c r="E74" s="26"/>
      <c r="F74" s="59"/>
      <c r="G74" s="70"/>
      <c r="H74" s="84"/>
    </row>
    <row r="75" spans="1:8" s="99" customFormat="1">
      <c r="A75" s="134"/>
      <c r="B75" s="24" t="s">
        <v>233</v>
      </c>
      <c r="C75" s="25" t="s">
        <v>80</v>
      </c>
      <c r="D75" s="26">
        <v>300</v>
      </c>
      <c r="E75" s="26"/>
      <c r="F75" s="59">
        <f>D75*E75</f>
        <v>0</v>
      </c>
      <c r="G75" s="70"/>
      <c r="H75" s="84"/>
    </row>
    <row r="76" spans="1:8" s="99" customFormat="1">
      <c r="A76" s="134">
        <v>120.7</v>
      </c>
      <c r="B76" s="24" t="s">
        <v>506</v>
      </c>
      <c r="C76" s="25"/>
      <c r="D76" s="26"/>
      <c r="E76" s="26"/>
      <c r="F76" s="59"/>
      <c r="G76" s="70"/>
      <c r="H76" s="84"/>
    </row>
    <row r="77" spans="1:8" s="99" customFormat="1">
      <c r="A77" s="134"/>
      <c r="B77" s="24" t="s">
        <v>233</v>
      </c>
      <c r="C77" s="25" t="s">
        <v>80</v>
      </c>
      <c r="D77" s="26">
        <v>180</v>
      </c>
      <c r="E77" s="26"/>
      <c r="F77" s="59">
        <f>D77*E77</f>
        <v>0</v>
      </c>
      <c r="G77" s="70"/>
      <c r="H77" s="84"/>
    </row>
    <row r="78" spans="1:8" s="99" customFormat="1">
      <c r="A78" s="134">
        <v>120.8</v>
      </c>
      <c r="B78" s="24" t="s">
        <v>507</v>
      </c>
      <c r="C78" s="25"/>
      <c r="D78" s="26"/>
      <c r="E78" s="26"/>
      <c r="F78" s="59"/>
      <c r="G78" s="70"/>
      <c r="H78" s="84"/>
    </row>
    <row r="79" spans="1:8" s="99" customFormat="1">
      <c r="A79" s="134"/>
      <c r="B79" s="24" t="s">
        <v>233</v>
      </c>
      <c r="C79" s="25" t="s">
        <v>80</v>
      </c>
      <c r="D79" s="26">
        <v>100</v>
      </c>
      <c r="E79" s="26"/>
      <c r="F79" s="59">
        <f>D79*E79</f>
        <v>0</v>
      </c>
      <c r="G79" s="70"/>
      <c r="H79" s="84"/>
    </row>
    <row r="80" spans="1:8" s="99" customFormat="1">
      <c r="A80" s="134">
        <v>120.9</v>
      </c>
      <c r="B80" s="24" t="s">
        <v>508</v>
      </c>
      <c r="C80" s="25"/>
      <c r="D80" s="26"/>
      <c r="E80" s="26"/>
      <c r="F80" s="59"/>
      <c r="G80" s="70"/>
      <c r="H80" s="84"/>
    </row>
    <row r="81" spans="1:8" s="99" customFormat="1">
      <c r="A81" s="134"/>
      <c r="B81" s="24" t="s">
        <v>233</v>
      </c>
      <c r="C81" s="25" t="s">
        <v>80</v>
      </c>
      <c r="D81" s="26">
        <v>488</v>
      </c>
      <c r="E81" s="26"/>
      <c r="F81" s="59">
        <f>D81*E81</f>
        <v>0</v>
      </c>
      <c r="G81" s="70"/>
      <c r="H81" s="84"/>
    </row>
    <row r="82" spans="1:8" s="99" customFormat="1" ht="34.5">
      <c r="A82" s="134">
        <f>+A63+1</f>
        <v>121</v>
      </c>
      <c r="B82" s="24" t="s">
        <v>244</v>
      </c>
      <c r="C82" s="25"/>
      <c r="D82" s="26"/>
      <c r="E82" s="26"/>
      <c r="F82" s="59"/>
      <c r="G82" s="70"/>
      <c r="H82" s="84"/>
    </row>
    <row r="83" spans="1:8" s="99" customFormat="1">
      <c r="A83" s="134"/>
      <c r="B83" s="24" t="s">
        <v>234</v>
      </c>
      <c r="C83" s="25" t="s">
        <v>221</v>
      </c>
      <c r="D83" s="26">
        <v>577780</v>
      </c>
      <c r="E83" s="26"/>
      <c r="F83" s="59">
        <f>D83*E83</f>
        <v>0</v>
      </c>
      <c r="G83" s="70"/>
      <c r="H83" s="84"/>
    </row>
    <row r="84" spans="1:8" s="99" customFormat="1">
      <c r="A84" s="134">
        <f>+A82+1</f>
        <v>122</v>
      </c>
      <c r="B84" s="24" t="s">
        <v>245</v>
      </c>
      <c r="C84" s="25"/>
      <c r="D84" s="26"/>
      <c r="E84" s="26"/>
      <c r="F84" s="59"/>
      <c r="G84" s="70"/>
      <c r="H84" s="84"/>
    </row>
    <row r="85" spans="1:8" s="99" customFormat="1">
      <c r="A85" s="134"/>
      <c r="B85" s="24" t="s">
        <v>224</v>
      </c>
      <c r="C85" s="25" t="s">
        <v>11</v>
      </c>
      <c r="D85" s="26">
        <v>990</v>
      </c>
      <c r="E85" s="26"/>
      <c r="F85" s="59">
        <f>D85*E85</f>
        <v>0</v>
      </c>
      <c r="G85" s="70"/>
      <c r="H85" s="84"/>
    </row>
    <row r="86" spans="1:8" s="99" customFormat="1" ht="24.75" customHeight="1">
      <c r="A86" s="32"/>
      <c r="B86" s="77" t="s">
        <v>246</v>
      </c>
      <c r="C86" s="76"/>
      <c r="D86" s="33"/>
      <c r="E86" s="26"/>
      <c r="F86" s="35"/>
      <c r="G86" s="70"/>
      <c r="H86" s="84"/>
    </row>
    <row r="87" spans="1:8" s="99" customFormat="1">
      <c r="A87" s="134">
        <f>+A84+1</f>
        <v>123</v>
      </c>
      <c r="B87" s="24" t="s">
        <v>247</v>
      </c>
      <c r="C87" s="25"/>
      <c r="D87" s="26"/>
      <c r="E87" s="26"/>
      <c r="F87" s="59"/>
      <c r="G87" s="70"/>
      <c r="H87" s="84"/>
    </row>
    <row r="88" spans="1:8" s="99" customFormat="1">
      <c r="A88" s="134"/>
      <c r="B88" s="24" t="s">
        <v>233</v>
      </c>
      <c r="C88" s="25" t="s">
        <v>80</v>
      </c>
      <c r="D88" s="26">
        <v>184</v>
      </c>
      <c r="E88" s="26"/>
      <c r="F88" s="59">
        <f>D88*E88</f>
        <v>0</v>
      </c>
      <c r="G88" s="70"/>
      <c r="H88" s="84"/>
    </row>
    <row r="89" spans="1:8" s="99" customFormat="1">
      <c r="A89" s="134">
        <f>+A87+1</f>
        <v>124</v>
      </c>
      <c r="B89" s="24" t="s">
        <v>248</v>
      </c>
      <c r="C89" s="25"/>
      <c r="D89" s="26"/>
      <c r="E89" s="26"/>
      <c r="F89" s="59"/>
      <c r="G89" s="70"/>
      <c r="H89" s="84"/>
    </row>
    <row r="90" spans="1:8" s="99" customFormat="1" ht="21.75" customHeight="1">
      <c r="A90" s="134"/>
      <c r="B90" s="24" t="s">
        <v>233</v>
      </c>
      <c r="C90" s="25" t="s">
        <v>80</v>
      </c>
      <c r="D90" s="26">
        <v>1732</v>
      </c>
      <c r="E90" s="26"/>
      <c r="F90" s="59">
        <f>D90*E90</f>
        <v>0</v>
      </c>
      <c r="G90" s="70"/>
      <c r="H90" s="84"/>
    </row>
    <row r="91" spans="1:8" s="99" customFormat="1">
      <c r="A91" s="135">
        <f>+A89+1</f>
        <v>125</v>
      </c>
      <c r="B91" s="24" t="s">
        <v>249</v>
      </c>
      <c r="C91" s="25"/>
      <c r="D91" s="26"/>
      <c r="E91" s="26"/>
      <c r="F91" s="59"/>
      <c r="G91" s="70"/>
      <c r="H91" s="84"/>
    </row>
    <row r="92" spans="1:8" s="99" customFormat="1" ht="23.25" customHeight="1">
      <c r="A92" s="136"/>
      <c r="B92" s="24" t="s">
        <v>233</v>
      </c>
      <c r="C92" s="25" t="s">
        <v>80</v>
      </c>
      <c r="D92" s="26">
        <v>15304</v>
      </c>
      <c r="E92" s="26"/>
      <c r="F92" s="59">
        <f>D92*E92</f>
        <v>0</v>
      </c>
      <c r="G92" s="70"/>
      <c r="H92" s="84"/>
    </row>
    <row r="93" spans="1:8" s="100" customFormat="1">
      <c r="A93" s="134">
        <f>+A91+1</f>
        <v>126</v>
      </c>
      <c r="B93" s="24" t="s">
        <v>250</v>
      </c>
      <c r="C93" s="25"/>
      <c r="D93" s="26"/>
      <c r="E93" s="26"/>
      <c r="F93" s="59"/>
      <c r="G93" s="70"/>
      <c r="H93" s="84"/>
    </row>
    <row r="94" spans="1:8" s="100" customFormat="1">
      <c r="A94" s="134"/>
      <c r="B94" s="24" t="s">
        <v>233</v>
      </c>
      <c r="C94" s="25" t="s">
        <v>80</v>
      </c>
      <c r="D94" s="26">
        <v>453</v>
      </c>
      <c r="E94" s="26"/>
      <c r="F94" s="59">
        <f>D94*E94</f>
        <v>0</v>
      </c>
      <c r="G94" s="70"/>
      <c r="H94" s="84"/>
    </row>
    <row r="95" spans="1:8" s="100" customFormat="1">
      <c r="A95" s="134">
        <f>+A93+1</f>
        <v>127</v>
      </c>
      <c r="B95" s="24" t="s">
        <v>251</v>
      </c>
      <c r="C95" s="25"/>
      <c r="D95" s="26"/>
      <c r="E95" s="26"/>
      <c r="F95" s="59"/>
      <c r="G95" s="70"/>
      <c r="H95" s="84"/>
    </row>
    <row r="96" spans="1:8" s="100" customFormat="1">
      <c r="A96" s="134"/>
      <c r="B96" s="24" t="s">
        <v>233</v>
      </c>
      <c r="C96" s="25" t="s">
        <v>80</v>
      </c>
      <c r="D96" s="26">
        <v>31</v>
      </c>
      <c r="E96" s="26"/>
      <c r="F96" s="59">
        <f>D96*E96</f>
        <v>0</v>
      </c>
      <c r="G96" s="70"/>
      <c r="H96" s="84"/>
    </row>
    <row r="97" spans="1:8" s="100" customFormat="1">
      <c r="A97" s="134">
        <f>+A95+1</f>
        <v>128</v>
      </c>
      <c r="B97" s="24" t="s">
        <v>634</v>
      </c>
      <c r="C97" s="25"/>
      <c r="D97" s="26"/>
      <c r="E97" s="27"/>
      <c r="F97" s="59"/>
      <c r="G97" s="70"/>
      <c r="H97" s="84"/>
    </row>
    <row r="98" spans="1:8" s="100" customFormat="1">
      <c r="A98" s="134"/>
      <c r="B98" s="24" t="s">
        <v>233</v>
      </c>
      <c r="C98" s="25" t="s">
        <v>80</v>
      </c>
      <c r="D98" s="26">
        <v>699</v>
      </c>
      <c r="E98" s="27"/>
      <c r="F98" s="59">
        <f>D98*E98</f>
        <v>0</v>
      </c>
      <c r="G98" s="70"/>
      <c r="H98" s="84"/>
    </row>
    <row r="99" spans="1:8" s="100" customFormat="1">
      <c r="A99" s="32"/>
      <c r="B99" s="77" t="s">
        <v>252</v>
      </c>
      <c r="C99" s="76"/>
      <c r="D99" s="33"/>
      <c r="E99" s="34"/>
      <c r="F99" s="35"/>
      <c r="G99" s="70"/>
      <c r="H99" s="84"/>
    </row>
    <row r="100" spans="1:8" s="100" customFormat="1" ht="24.75" customHeight="1">
      <c r="A100" s="134">
        <f>+A97+1</f>
        <v>129</v>
      </c>
      <c r="B100" s="24" t="s">
        <v>253</v>
      </c>
      <c r="C100" s="25"/>
      <c r="D100" s="26"/>
      <c r="E100" s="26"/>
      <c r="F100" s="59"/>
      <c r="G100" s="70"/>
      <c r="H100" s="84"/>
    </row>
    <row r="101" spans="1:8" s="100" customFormat="1">
      <c r="A101" s="134"/>
      <c r="B101" s="24" t="s">
        <v>233</v>
      </c>
      <c r="C101" s="25" t="s">
        <v>80</v>
      </c>
      <c r="D101" s="26">
        <v>30345</v>
      </c>
      <c r="E101" s="26"/>
      <c r="F101" s="59">
        <f>D101*E101</f>
        <v>0</v>
      </c>
      <c r="G101" s="70"/>
      <c r="H101" s="84"/>
    </row>
    <row r="102" spans="1:8" s="100" customFormat="1">
      <c r="A102" s="134">
        <f>+A100+1</f>
        <v>130</v>
      </c>
      <c r="B102" s="24" t="s">
        <v>254</v>
      </c>
      <c r="C102" s="25"/>
      <c r="D102" s="26"/>
      <c r="E102" s="26"/>
      <c r="F102" s="59"/>
      <c r="G102" s="70"/>
      <c r="H102" s="84"/>
    </row>
    <row r="103" spans="1:8" s="100" customFormat="1">
      <c r="A103" s="134"/>
      <c r="B103" s="24" t="s">
        <v>233</v>
      </c>
      <c r="C103" s="25" t="s">
        <v>80</v>
      </c>
      <c r="D103" s="26">
        <v>12620</v>
      </c>
      <c r="E103" s="26"/>
      <c r="F103" s="59">
        <f>D103*E103</f>
        <v>0</v>
      </c>
      <c r="G103" s="70"/>
      <c r="H103" s="84"/>
    </row>
    <row r="104" spans="1:8" s="100" customFormat="1">
      <c r="A104" s="134">
        <f>+A102+1</f>
        <v>131</v>
      </c>
      <c r="B104" s="24" t="s">
        <v>255</v>
      </c>
      <c r="C104" s="25"/>
      <c r="D104" s="26"/>
      <c r="E104" s="26"/>
      <c r="F104" s="59"/>
      <c r="G104" s="70"/>
      <c r="H104" s="84"/>
    </row>
    <row r="105" spans="1:8" s="100" customFormat="1">
      <c r="A105" s="134"/>
      <c r="B105" s="24" t="s">
        <v>224</v>
      </c>
      <c r="C105" s="25" t="s">
        <v>11</v>
      </c>
      <c r="D105" s="26">
        <v>1461</v>
      </c>
      <c r="E105" s="26"/>
      <c r="F105" s="59">
        <f>D105*E105</f>
        <v>0</v>
      </c>
      <c r="G105" s="70"/>
      <c r="H105" s="84"/>
    </row>
    <row r="106" spans="1:8" s="99" customFormat="1">
      <c r="A106" s="32"/>
      <c r="B106" s="77" t="s">
        <v>256</v>
      </c>
      <c r="C106" s="76"/>
      <c r="D106" s="33"/>
      <c r="E106" s="26"/>
      <c r="F106" s="35"/>
      <c r="G106" s="70"/>
      <c r="H106" s="84"/>
    </row>
    <row r="107" spans="1:8" s="99" customFormat="1" ht="18" customHeight="1">
      <c r="A107" s="134">
        <f>+A104+1</f>
        <v>132</v>
      </c>
      <c r="B107" s="24" t="s">
        <v>257</v>
      </c>
      <c r="C107" s="25"/>
      <c r="D107" s="26"/>
      <c r="E107" s="26"/>
      <c r="F107" s="59"/>
      <c r="G107" s="70"/>
      <c r="H107" s="84"/>
    </row>
    <row r="108" spans="1:8" s="99" customFormat="1">
      <c r="A108" s="134"/>
      <c r="B108" s="24" t="s">
        <v>233</v>
      </c>
      <c r="C108" s="25" t="s">
        <v>132</v>
      </c>
      <c r="D108" s="26">
        <v>105</v>
      </c>
      <c r="E108" s="26"/>
      <c r="F108" s="59">
        <f>D108*E108</f>
        <v>0</v>
      </c>
      <c r="G108" s="70"/>
      <c r="H108" s="84"/>
    </row>
    <row r="109" spans="1:8" s="99" customFormat="1" ht="20.25" customHeight="1">
      <c r="A109" s="134">
        <f>+A107+1</f>
        <v>133</v>
      </c>
      <c r="B109" s="24" t="s">
        <v>258</v>
      </c>
      <c r="C109" s="25"/>
      <c r="D109" s="26"/>
      <c r="E109" s="26"/>
      <c r="F109" s="59"/>
      <c r="G109" s="70"/>
      <c r="H109" s="84"/>
    </row>
    <row r="110" spans="1:8" s="99" customFormat="1">
      <c r="A110" s="134"/>
      <c r="B110" s="24" t="s">
        <v>233</v>
      </c>
      <c r="C110" s="25" t="s">
        <v>132</v>
      </c>
      <c r="D110" s="26">
        <v>793</v>
      </c>
      <c r="E110" s="26"/>
      <c r="F110" s="59">
        <f>D110*E110</f>
        <v>0</v>
      </c>
      <c r="G110" s="70"/>
      <c r="H110" s="84"/>
    </row>
    <row r="111" spans="1:8" s="99" customFormat="1">
      <c r="A111" s="134">
        <f>+A109+1</f>
        <v>134</v>
      </c>
      <c r="B111" s="24" t="s">
        <v>673</v>
      </c>
      <c r="C111" s="25"/>
      <c r="D111" s="26"/>
      <c r="E111" s="26"/>
      <c r="F111" s="59"/>
      <c r="G111" s="70"/>
      <c r="H111" s="84"/>
    </row>
    <row r="112" spans="1:8" s="99" customFormat="1">
      <c r="A112" s="134"/>
      <c r="B112" s="24" t="s">
        <v>7</v>
      </c>
      <c r="C112" s="25" t="s">
        <v>8</v>
      </c>
      <c r="D112" s="26">
        <v>48</v>
      </c>
      <c r="E112" s="26"/>
      <c r="F112" s="59">
        <f>D112*E112</f>
        <v>0</v>
      </c>
      <c r="G112" s="70"/>
      <c r="H112" s="84"/>
    </row>
    <row r="113" spans="1:8" s="99" customFormat="1">
      <c r="A113" s="134">
        <f>+A111+1</f>
        <v>135</v>
      </c>
      <c r="B113" s="24" t="s">
        <v>632</v>
      </c>
      <c r="C113" s="25"/>
      <c r="D113" s="26"/>
      <c r="E113" s="26"/>
      <c r="F113" s="59"/>
      <c r="G113" s="70"/>
      <c r="H113" s="84"/>
    </row>
    <row r="114" spans="1:8" s="99" customFormat="1" ht="20.25" customHeight="1">
      <c r="A114" s="134"/>
      <c r="B114" s="24" t="s">
        <v>224</v>
      </c>
      <c r="C114" s="25" t="s">
        <v>11</v>
      </c>
      <c r="D114" s="26">
        <v>244</v>
      </c>
      <c r="E114" s="26"/>
      <c r="F114" s="59">
        <f>D114*E114</f>
        <v>0</v>
      </c>
      <c r="G114" s="70"/>
      <c r="H114" s="84"/>
    </row>
    <row r="115" spans="1:8" s="99" customFormat="1">
      <c r="A115" s="134">
        <f>+A113+1</f>
        <v>136</v>
      </c>
      <c r="B115" s="24" t="s">
        <v>259</v>
      </c>
      <c r="C115" s="25"/>
      <c r="D115" s="26"/>
      <c r="E115" s="26"/>
      <c r="F115" s="59"/>
      <c r="G115" s="70"/>
      <c r="H115" s="84"/>
    </row>
    <row r="116" spans="1:8" s="99" customFormat="1" ht="15.75" customHeight="1">
      <c r="A116" s="134"/>
      <c r="B116" s="24" t="s">
        <v>224</v>
      </c>
      <c r="C116" s="25" t="s">
        <v>11</v>
      </c>
      <c r="D116" s="26">
        <v>790</v>
      </c>
      <c r="E116" s="26"/>
      <c r="F116" s="59">
        <f>D116*E116</f>
        <v>0</v>
      </c>
      <c r="G116" s="70"/>
      <c r="H116" s="84"/>
    </row>
    <row r="117" spans="1:8" s="99" customFormat="1">
      <c r="A117" s="37"/>
      <c r="B117" s="77" t="s">
        <v>260</v>
      </c>
      <c r="C117" s="76"/>
      <c r="D117" s="33"/>
      <c r="E117" s="26"/>
      <c r="F117" s="35"/>
      <c r="G117" s="70"/>
      <c r="H117" s="84"/>
    </row>
    <row r="118" spans="1:8" s="99" customFormat="1" ht="20.25" customHeight="1">
      <c r="A118" s="134">
        <f>+A115+1</f>
        <v>137</v>
      </c>
      <c r="B118" s="24" t="s">
        <v>261</v>
      </c>
      <c r="C118" s="25"/>
      <c r="D118" s="26"/>
      <c r="E118" s="26"/>
      <c r="F118" s="59"/>
      <c r="G118" s="70"/>
      <c r="H118" s="84"/>
    </row>
    <row r="119" spans="1:8" s="99" customFormat="1" ht="17.25" customHeight="1">
      <c r="A119" s="134"/>
      <c r="B119" s="24" t="s">
        <v>234</v>
      </c>
      <c r="C119" s="25" t="s">
        <v>262</v>
      </c>
      <c r="D119" s="26">
        <v>564894</v>
      </c>
      <c r="E119" s="26"/>
      <c r="F119" s="59">
        <f>D119*E119</f>
        <v>0</v>
      </c>
      <c r="G119" s="70"/>
      <c r="H119" s="84"/>
    </row>
    <row r="120" spans="1:8" s="99" customFormat="1" ht="18" customHeight="1">
      <c r="A120" s="134">
        <f>+A118+1</f>
        <v>138</v>
      </c>
      <c r="B120" s="24" t="s">
        <v>434</v>
      </c>
      <c r="C120" s="25"/>
      <c r="D120" s="26"/>
      <c r="E120" s="26"/>
      <c r="F120" s="59"/>
      <c r="G120" s="70"/>
      <c r="H120" s="84"/>
    </row>
    <row r="121" spans="1:8" s="99" customFormat="1" ht="17.25" customHeight="1">
      <c r="A121" s="134"/>
      <c r="B121" s="24" t="s">
        <v>233</v>
      </c>
      <c r="C121" s="25" t="s">
        <v>132</v>
      </c>
      <c r="D121" s="26">
        <v>8310</v>
      </c>
      <c r="E121" s="26"/>
      <c r="F121" s="59">
        <f>D121*E121</f>
        <v>0</v>
      </c>
      <c r="G121" s="70"/>
      <c r="H121" s="84"/>
    </row>
    <row r="122" spans="1:8" s="99" customFormat="1" ht="24.75" customHeight="1">
      <c r="A122" s="134">
        <f>+A120+1</f>
        <v>139</v>
      </c>
      <c r="B122" s="24" t="s">
        <v>628</v>
      </c>
      <c r="C122" s="25"/>
      <c r="D122" s="26"/>
      <c r="E122" s="27"/>
      <c r="F122" s="59"/>
      <c r="G122" s="70"/>
      <c r="H122" s="84"/>
    </row>
    <row r="123" spans="1:8" s="99" customFormat="1" ht="17.25" customHeight="1">
      <c r="A123" s="134"/>
      <c r="B123" s="24" t="s">
        <v>233</v>
      </c>
      <c r="C123" s="25" t="s">
        <v>132</v>
      </c>
      <c r="D123" s="26">
        <f>2025+126</f>
        <v>2151</v>
      </c>
      <c r="E123" s="27"/>
      <c r="F123" s="59">
        <f>D123*E123</f>
        <v>0</v>
      </c>
      <c r="G123" s="70"/>
      <c r="H123" s="84"/>
    </row>
    <row r="124" spans="1:8" s="99" customFormat="1" ht="17.25" customHeight="1">
      <c r="A124" s="134">
        <f>+A122+1</f>
        <v>140</v>
      </c>
      <c r="B124" s="24" t="s">
        <v>263</v>
      </c>
      <c r="C124" s="25"/>
      <c r="D124" s="26"/>
      <c r="E124" s="27"/>
      <c r="F124" s="59"/>
      <c r="G124" s="70"/>
      <c r="H124" s="84"/>
    </row>
    <row r="125" spans="1:8" s="99" customFormat="1" ht="17.25" customHeight="1">
      <c r="A125" s="134"/>
      <c r="B125" s="24" t="s">
        <v>224</v>
      </c>
      <c r="C125" s="25" t="s">
        <v>11</v>
      </c>
      <c r="D125" s="26">
        <v>606</v>
      </c>
      <c r="E125" s="27"/>
      <c r="F125" s="59">
        <f>D125*E125</f>
        <v>0</v>
      </c>
      <c r="G125" s="70"/>
      <c r="H125" s="84"/>
    </row>
    <row r="126" spans="1:8" s="99" customFormat="1" ht="18" customHeight="1" thickBot="1">
      <c r="A126" s="122"/>
      <c r="B126" s="29"/>
      <c r="C126" s="38"/>
      <c r="D126" s="39"/>
      <c r="E126" s="40"/>
      <c r="F126" s="60"/>
      <c r="G126" s="70"/>
      <c r="H126" s="84"/>
    </row>
    <row r="127" spans="1:8" s="99" customFormat="1" ht="31.5" customHeight="1" thickBot="1">
      <c r="A127" s="125"/>
      <c r="B127" s="137" t="s">
        <v>734</v>
      </c>
      <c r="C127" s="137"/>
      <c r="D127" s="137"/>
      <c r="E127" s="137"/>
      <c r="F127" s="80">
        <f>SUM(F10:F126)</f>
        <v>0</v>
      </c>
      <c r="G127" s="70"/>
      <c r="H127" s="84"/>
    </row>
    <row r="128" spans="1:8" s="99" customFormat="1" ht="26.25" customHeight="1">
      <c r="A128" s="71"/>
      <c r="B128" s="138" t="s">
        <v>748</v>
      </c>
      <c r="C128" s="138"/>
      <c r="D128" s="138"/>
      <c r="E128" s="138"/>
      <c r="F128" s="79"/>
      <c r="G128" s="70"/>
      <c r="H128" s="84"/>
    </row>
    <row r="129" spans="1:8" s="99" customFormat="1">
      <c r="A129" s="134">
        <v>141</v>
      </c>
      <c r="B129" s="24" t="s">
        <v>264</v>
      </c>
      <c r="C129" s="25"/>
      <c r="D129" s="26"/>
      <c r="E129" s="27"/>
      <c r="F129" s="59"/>
      <c r="G129" s="70"/>
      <c r="H129" s="84"/>
    </row>
    <row r="130" spans="1:8" s="99" customFormat="1">
      <c r="A130" s="134"/>
      <c r="B130" s="24" t="s">
        <v>233</v>
      </c>
      <c r="C130" s="25" t="s">
        <v>132</v>
      </c>
      <c r="D130" s="26">
        <v>15334</v>
      </c>
      <c r="E130" s="26"/>
      <c r="F130" s="59">
        <f>D130*E130</f>
        <v>0</v>
      </c>
      <c r="G130" s="70"/>
      <c r="H130" s="84"/>
    </row>
    <row r="131" spans="1:8" s="99" customFormat="1">
      <c r="A131" s="134">
        <v>142</v>
      </c>
      <c r="B131" s="24" t="s">
        <v>265</v>
      </c>
      <c r="C131" s="25"/>
      <c r="D131" s="26"/>
      <c r="E131" s="26"/>
      <c r="F131" s="59"/>
      <c r="G131" s="70"/>
      <c r="H131" s="84"/>
    </row>
    <row r="132" spans="1:8" s="99" customFormat="1" ht="18" customHeight="1">
      <c r="A132" s="134"/>
      <c r="B132" s="24" t="s">
        <v>233</v>
      </c>
      <c r="C132" s="25" t="s">
        <v>132</v>
      </c>
      <c r="D132" s="26">
        <v>9606</v>
      </c>
      <c r="E132" s="26"/>
      <c r="F132" s="59">
        <f>D132*E132</f>
        <v>0</v>
      </c>
      <c r="G132" s="70"/>
      <c r="H132" s="84"/>
    </row>
    <row r="133" spans="1:8" s="99" customFormat="1">
      <c r="A133" s="134">
        <v>143</v>
      </c>
      <c r="B133" s="24" t="s">
        <v>266</v>
      </c>
      <c r="C133" s="25"/>
      <c r="D133" s="26"/>
      <c r="E133" s="26"/>
      <c r="F133" s="59"/>
      <c r="G133" s="70"/>
      <c r="H133" s="84"/>
    </row>
    <row r="134" spans="1:8" s="99" customFormat="1">
      <c r="A134" s="134"/>
      <c r="B134" s="24" t="s">
        <v>233</v>
      </c>
      <c r="C134" s="25" t="s">
        <v>132</v>
      </c>
      <c r="D134" s="26">
        <v>9606</v>
      </c>
      <c r="E134" s="26"/>
      <c r="F134" s="59">
        <f>D134*E134</f>
        <v>0</v>
      </c>
      <c r="G134" s="70"/>
      <c r="H134" s="84"/>
    </row>
    <row r="135" spans="1:8" s="99" customFormat="1" ht="20.25" customHeight="1">
      <c r="A135" s="134">
        <v>144</v>
      </c>
      <c r="B135" s="24" t="s">
        <v>267</v>
      </c>
      <c r="C135" s="25"/>
      <c r="D135" s="26"/>
      <c r="E135" s="26"/>
      <c r="F135" s="59"/>
      <c r="G135" s="70"/>
      <c r="H135" s="84"/>
    </row>
    <row r="136" spans="1:8" s="99" customFormat="1">
      <c r="A136" s="134"/>
      <c r="B136" s="24" t="s">
        <v>233</v>
      </c>
      <c r="C136" s="25" t="s">
        <v>132</v>
      </c>
      <c r="D136" s="26">
        <v>12250</v>
      </c>
      <c r="E136" s="26"/>
      <c r="F136" s="59">
        <f>D136*E136</f>
        <v>0</v>
      </c>
      <c r="G136" s="70"/>
      <c r="H136" s="84"/>
    </row>
    <row r="137" spans="1:8" s="99" customFormat="1">
      <c r="A137" s="134">
        <v>145</v>
      </c>
      <c r="B137" s="24" t="s">
        <v>268</v>
      </c>
      <c r="C137" s="25"/>
      <c r="D137" s="26"/>
      <c r="E137" s="26"/>
      <c r="F137" s="59"/>
      <c r="G137" s="70"/>
      <c r="H137" s="84"/>
    </row>
    <row r="138" spans="1:8" s="99" customFormat="1" ht="19.5" customHeight="1">
      <c r="A138" s="134"/>
      <c r="B138" s="24" t="s">
        <v>224</v>
      </c>
      <c r="C138" s="25" t="s">
        <v>11</v>
      </c>
      <c r="D138" s="26">
        <v>2260</v>
      </c>
      <c r="E138" s="26"/>
      <c r="F138" s="59">
        <f>D138*E138</f>
        <v>0</v>
      </c>
      <c r="G138" s="70"/>
      <c r="H138" s="84"/>
    </row>
    <row r="139" spans="1:8" s="99" customFormat="1" ht="19.5" customHeight="1">
      <c r="A139" s="134">
        <v>146</v>
      </c>
      <c r="B139" s="24" t="s">
        <v>755</v>
      </c>
      <c r="C139" s="25"/>
      <c r="D139" s="26"/>
      <c r="E139" s="26"/>
      <c r="F139" s="59"/>
      <c r="G139" s="70"/>
      <c r="H139" s="84"/>
    </row>
    <row r="140" spans="1:8" s="99" customFormat="1" ht="19.5" customHeight="1">
      <c r="A140" s="134"/>
      <c r="B140" s="24" t="s">
        <v>233</v>
      </c>
      <c r="C140" s="25" t="s">
        <v>132</v>
      </c>
      <c r="D140" s="26">
        <v>3083</v>
      </c>
      <c r="E140" s="26"/>
      <c r="F140" s="59">
        <f>D140*E140</f>
        <v>0</v>
      </c>
      <c r="G140" s="70"/>
      <c r="H140" s="84"/>
    </row>
    <row r="141" spans="1:8" s="99" customFormat="1" ht="19.5" customHeight="1">
      <c r="A141" s="134">
        <v>147</v>
      </c>
      <c r="B141" s="24" t="s">
        <v>756</v>
      </c>
      <c r="C141" s="25"/>
      <c r="D141" s="26"/>
      <c r="E141" s="26"/>
      <c r="F141" s="59"/>
      <c r="G141" s="70"/>
      <c r="H141" s="84"/>
    </row>
    <row r="142" spans="1:8" s="99" customFormat="1" ht="19.5" customHeight="1">
      <c r="A142" s="134"/>
      <c r="B142" s="24" t="s">
        <v>224</v>
      </c>
      <c r="C142" s="25" t="s">
        <v>11</v>
      </c>
      <c r="D142" s="26">
        <v>790</v>
      </c>
      <c r="E142" s="26"/>
      <c r="F142" s="59">
        <f>D142*E142</f>
        <v>0</v>
      </c>
      <c r="G142" s="70"/>
      <c r="H142" s="84"/>
    </row>
    <row r="143" spans="1:8" s="99" customFormat="1">
      <c r="A143" s="134">
        <v>148</v>
      </c>
      <c r="B143" s="24" t="s">
        <v>269</v>
      </c>
      <c r="C143" s="25"/>
      <c r="D143" s="26"/>
      <c r="E143" s="26"/>
      <c r="F143" s="59"/>
      <c r="G143" s="70"/>
      <c r="H143" s="84"/>
    </row>
    <row r="144" spans="1:8" s="99" customFormat="1">
      <c r="A144" s="134"/>
      <c r="B144" s="24" t="s">
        <v>233</v>
      </c>
      <c r="C144" s="25" t="s">
        <v>132</v>
      </c>
      <c r="D144" s="26">
        <v>10050</v>
      </c>
      <c r="E144" s="26"/>
      <c r="F144" s="59">
        <f>D144*E144</f>
        <v>0</v>
      </c>
      <c r="G144" s="70"/>
      <c r="H144" s="84"/>
    </row>
    <row r="145" spans="1:8" s="99" customFormat="1" ht="21" customHeight="1">
      <c r="A145" s="134">
        <v>149</v>
      </c>
      <c r="B145" s="24" t="s">
        <v>270</v>
      </c>
      <c r="C145" s="25"/>
      <c r="D145" s="26"/>
      <c r="E145" s="26"/>
      <c r="F145" s="59"/>
      <c r="G145" s="70"/>
      <c r="H145" s="84"/>
    </row>
    <row r="146" spans="1:8" s="99" customFormat="1" ht="22.5" customHeight="1">
      <c r="A146" s="134"/>
      <c r="B146" s="24" t="s">
        <v>224</v>
      </c>
      <c r="C146" s="25" t="s">
        <v>11</v>
      </c>
      <c r="D146" s="26">
        <v>1750</v>
      </c>
      <c r="E146" s="26"/>
      <c r="F146" s="59">
        <f>D146*E146</f>
        <v>0</v>
      </c>
      <c r="G146" s="70"/>
      <c r="H146" s="84"/>
    </row>
    <row r="147" spans="1:8" s="99" customFormat="1">
      <c r="A147" s="134">
        <v>150</v>
      </c>
      <c r="B147" s="24" t="s">
        <v>271</v>
      </c>
      <c r="C147" s="25"/>
      <c r="D147" s="26"/>
      <c r="E147" s="26"/>
      <c r="F147" s="59"/>
      <c r="G147" s="70"/>
      <c r="H147" s="84"/>
    </row>
    <row r="148" spans="1:8" s="99" customFormat="1">
      <c r="A148" s="134"/>
      <c r="B148" s="24" t="s">
        <v>233</v>
      </c>
      <c r="C148" s="25" t="s">
        <v>132</v>
      </c>
      <c r="D148" s="26">
        <v>1127</v>
      </c>
      <c r="E148" s="26"/>
      <c r="F148" s="59">
        <f>D148*E148</f>
        <v>0</v>
      </c>
      <c r="G148" s="70"/>
      <c r="H148" s="84"/>
    </row>
    <row r="149" spans="1:8" s="99" customFormat="1">
      <c r="A149" s="134">
        <v>151</v>
      </c>
      <c r="B149" s="24" t="s">
        <v>272</v>
      </c>
      <c r="C149" s="25"/>
      <c r="D149" s="26"/>
      <c r="E149" s="26"/>
      <c r="F149" s="59"/>
      <c r="G149" s="70"/>
      <c r="H149" s="84"/>
    </row>
    <row r="150" spans="1:8" s="99" customFormat="1">
      <c r="A150" s="134"/>
      <c r="B150" s="24" t="s">
        <v>233</v>
      </c>
      <c r="C150" s="25" t="s">
        <v>132</v>
      </c>
      <c r="D150" s="26">
        <v>964</v>
      </c>
      <c r="E150" s="26"/>
      <c r="F150" s="59">
        <f>D150*E150</f>
        <v>0</v>
      </c>
      <c r="G150" s="70"/>
      <c r="H150" s="84"/>
    </row>
    <row r="151" spans="1:8" s="99" customFormat="1">
      <c r="A151" s="134">
        <v>152</v>
      </c>
      <c r="B151" s="24" t="s">
        <v>273</v>
      </c>
      <c r="C151" s="25"/>
      <c r="D151" s="26"/>
      <c r="E151" s="26"/>
      <c r="F151" s="59"/>
      <c r="G151" s="70"/>
      <c r="H151" s="84"/>
    </row>
    <row r="152" spans="1:8" s="99" customFormat="1">
      <c r="A152" s="134"/>
      <c r="B152" s="24" t="s">
        <v>224</v>
      </c>
      <c r="C152" s="25" t="s">
        <v>11</v>
      </c>
      <c r="D152" s="26">
        <v>158</v>
      </c>
      <c r="E152" s="26"/>
      <c r="F152" s="59">
        <f>D152*E152</f>
        <v>0</v>
      </c>
      <c r="G152" s="70"/>
      <c r="H152" s="84"/>
    </row>
    <row r="153" spans="1:8" s="99" customFormat="1">
      <c r="A153" s="134">
        <v>153</v>
      </c>
      <c r="B153" s="24" t="s">
        <v>274</v>
      </c>
      <c r="C153" s="25"/>
      <c r="D153" s="26"/>
      <c r="E153" s="26"/>
      <c r="F153" s="59"/>
      <c r="G153" s="70"/>
      <c r="H153" s="84"/>
    </row>
    <row r="154" spans="1:8" s="99" customFormat="1">
      <c r="A154" s="134"/>
      <c r="B154" s="24" t="s">
        <v>7</v>
      </c>
      <c r="C154" s="25" t="s">
        <v>8</v>
      </c>
      <c r="D154" s="26">
        <v>58</v>
      </c>
      <c r="E154" s="27"/>
      <c r="F154" s="59">
        <f>D154*E154</f>
        <v>0</v>
      </c>
      <c r="G154" s="70"/>
      <c r="H154" s="84"/>
    </row>
    <row r="155" spans="1:8" s="99" customFormat="1">
      <c r="A155" s="134">
        <v>154</v>
      </c>
      <c r="B155" s="78" t="s">
        <v>691</v>
      </c>
      <c r="C155" s="25"/>
      <c r="D155" s="26"/>
      <c r="E155" s="27"/>
      <c r="F155" s="59">
        <f t="shared" ref="F155:F158" si="3">D155*E155</f>
        <v>0</v>
      </c>
      <c r="G155" s="70"/>
      <c r="H155" s="84"/>
    </row>
    <row r="156" spans="1:8" s="99" customFormat="1">
      <c r="A156" s="134"/>
      <c r="B156" s="23" t="s">
        <v>233</v>
      </c>
      <c r="C156" s="25" t="s">
        <v>132</v>
      </c>
      <c r="D156" s="26">
        <v>2380</v>
      </c>
      <c r="E156" s="27"/>
      <c r="F156" s="59">
        <f t="shared" si="3"/>
        <v>0</v>
      </c>
      <c r="G156" s="70"/>
      <c r="H156" s="84"/>
    </row>
    <row r="157" spans="1:8" s="99" customFormat="1">
      <c r="A157" s="134">
        <v>155</v>
      </c>
      <c r="B157" s="23" t="s">
        <v>692</v>
      </c>
      <c r="C157" s="25"/>
      <c r="D157" s="26"/>
      <c r="E157" s="27"/>
      <c r="F157" s="59">
        <f t="shared" si="3"/>
        <v>0</v>
      </c>
      <c r="G157" s="70"/>
      <c r="H157" s="84"/>
    </row>
    <row r="158" spans="1:8" s="99" customFormat="1">
      <c r="A158" s="134"/>
      <c r="B158" s="23" t="s">
        <v>233</v>
      </c>
      <c r="C158" s="25" t="s">
        <v>132</v>
      </c>
      <c r="D158" s="26">
        <v>8100</v>
      </c>
      <c r="E158" s="27"/>
      <c r="F158" s="59">
        <f t="shared" si="3"/>
        <v>0</v>
      </c>
      <c r="G158" s="70"/>
      <c r="H158" s="84"/>
    </row>
    <row r="159" spans="1:8" s="99" customFormat="1" ht="18" thickBot="1">
      <c r="A159" s="28"/>
      <c r="B159" s="29"/>
      <c r="C159" s="101"/>
      <c r="D159" s="101"/>
      <c r="E159" s="101"/>
      <c r="F159" s="102"/>
      <c r="G159" s="70"/>
      <c r="H159" s="84"/>
    </row>
    <row r="160" spans="1:8" s="99" customFormat="1" ht="18.75" thickBot="1">
      <c r="A160" s="87"/>
      <c r="B160" s="137" t="s">
        <v>749</v>
      </c>
      <c r="C160" s="137"/>
      <c r="D160" s="137"/>
      <c r="E160" s="139"/>
      <c r="F160" s="86">
        <f>SUM(F129:F158)</f>
        <v>0</v>
      </c>
      <c r="G160" s="70"/>
      <c r="H160" s="84"/>
    </row>
    <row r="161" spans="1:8" s="99" customFormat="1" ht="24.75" customHeight="1">
      <c r="A161" s="71"/>
      <c r="B161" s="138" t="s">
        <v>750</v>
      </c>
      <c r="C161" s="138"/>
      <c r="D161" s="138"/>
      <c r="E161" s="138"/>
      <c r="F161" s="7"/>
      <c r="G161" s="70"/>
      <c r="H161" s="84"/>
    </row>
    <row r="162" spans="1:8" s="99" customFormat="1" ht="24.75" customHeight="1">
      <c r="A162" s="71"/>
      <c r="B162" s="41" t="s">
        <v>768</v>
      </c>
      <c r="C162" s="72"/>
      <c r="D162" s="72"/>
      <c r="E162" s="72"/>
      <c r="F162" s="73"/>
      <c r="G162" s="70"/>
      <c r="H162" s="84"/>
    </row>
    <row r="163" spans="1:8" s="99" customFormat="1" ht="18">
      <c r="A163" s="30"/>
      <c r="B163" s="41" t="s">
        <v>509</v>
      </c>
      <c r="C163" s="74"/>
      <c r="D163" s="74"/>
      <c r="E163" s="74"/>
      <c r="F163" s="31"/>
      <c r="G163" s="70"/>
      <c r="H163" s="84"/>
    </row>
    <row r="164" spans="1:8" s="99" customFormat="1" ht="34.5">
      <c r="A164" s="134">
        <v>156</v>
      </c>
      <c r="B164" s="24" t="s">
        <v>510</v>
      </c>
      <c r="C164" s="74"/>
      <c r="D164" s="74"/>
      <c r="E164" s="26"/>
      <c r="F164" s="31"/>
      <c r="G164" s="70"/>
      <c r="H164" s="84"/>
    </row>
    <row r="165" spans="1:8" s="99" customFormat="1" ht="18" customHeight="1">
      <c r="A165" s="134"/>
      <c r="B165" s="24" t="s">
        <v>79</v>
      </c>
      <c r="C165" s="25" t="s">
        <v>80</v>
      </c>
      <c r="D165" s="26">
        <v>15151.3</v>
      </c>
      <c r="E165" s="26"/>
      <c r="F165" s="61">
        <f>D165*E165</f>
        <v>0</v>
      </c>
      <c r="G165" s="70"/>
      <c r="H165" s="84"/>
    </row>
    <row r="166" spans="1:8" s="99" customFormat="1">
      <c r="A166" s="134">
        <v>157</v>
      </c>
      <c r="B166" s="24" t="s">
        <v>511</v>
      </c>
      <c r="C166" s="25"/>
      <c r="D166" s="26"/>
      <c r="E166" s="26"/>
      <c r="F166" s="61"/>
      <c r="G166" s="70"/>
      <c r="H166" s="84"/>
    </row>
    <row r="167" spans="1:8" s="99" customFormat="1">
      <c r="A167" s="134"/>
      <c r="B167" s="24" t="s">
        <v>79</v>
      </c>
      <c r="C167" s="25" t="s">
        <v>80</v>
      </c>
      <c r="D167" s="26">
        <f>989.1+279.75+321+72</f>
        <v>1661.85</v>
      </c>
      <c r="E167" s="26"/>
      <c r="F167" s="61">
        <f t="shared" ref="F167:F189" si="4">D167*E167</f>
        <v>0</v>
      </c>
      <c r="G167" s="70"/>
      <c r="H167" s="84"/>
    </row>
    <row r="168" spans="1:8" s="99" customFormat="1" ht="17.25" customHeight="1">
      <c r="A168" s="134">
        <v>158</v>
      </c>
      <c r="B168" s="24" t="s">
        <v>512</v>
      </c>
      <c r="C168" s="25"/>
      <c r="D168" s="26"/>
      <c r="E168" s="26"/>
      <c r="F168" s="61"/>
      <c r="G168" s="70"/>
      <c r="H168" s="84"/>
    </row>
    <row r="169" spans="1:8" s="99" customFormat="1" ht="17.25" customHeight="1">
      <c r="A169" s="134"/>
      <c r="B169" s="24" t="s">
        <v>79</v>
      </c>
      <c r="C169" s="25" t="s">
        <v>80</v>
      </c>
      <c r="D169" s="26">
        <v>595.6</v>
      </c>
      <c r="E169" s="26"/>
      <c r="F169" s="61">
        <f t="shared" si="4"/>
        <v>0</v>
      </c>
      <c r="G169" s="70"/>
      <c r="H169" s="84"/>
    </row>
    <row r="170" spans="1:8" s="99" customFormat="1" ht="34.5">
      <c r="A170" s="134">
        <v>159</v>
      </c>
      <c r="B170" s="24" t="s">
        <v>513</v>
      </c>
      <c r="C170" s="25"/>
      <c r="D170" s="26"/>
      <c r="E170" s="26"/>
      <c r="F170" s="61"/>
      <c r="G170" s="70"/>
      <c r="H170" s="84"/>
    </row>
    <row r="171" spans="1:8" s="99" customFormat="1" ht="17.25" customHeight="1">
      <c r="A171" s="134"/>
      <c r="B171" s="24" t="s">
        <v>79</v>
      </c>
      <c r="C171" s="25" t="s">
        <v>80</v>
      </c>
      <c r="D171" s="26">
        <v>231</v>
      </c>
      <c r="E171" s="26"/>
      <c r="F171" s="61">
        <f t="shared" si="4"/>
        <v>0</v>
      </c>
      <c r="G171" s="70"/>
      <c r="H171" s="84"/>
    </row>
    <row r="172" spans="1:8" s="99" customFormat="1" ht="17.25" customHeight="1">
      <c r="A172" s="134">
        <v>160</v>
      </c>
      <c r="B172" s="24" t="s">
        <v>514</v>
      </c>
      <c r="C172" s="25"/>
      <c r="D172" s="26"/>
      <c r="E172" s="26"/>
      <c r="F172" s="61"/>
      <c r="G172" s="70"/>
      <c r="H172" s="84"/>
    </row>
    <row r="173" spans="1:8" s="99" customFormat="1" ht="17.25" customHeight="1">
      <c r="A173" s="134"/>
      <c r="B173" s="24" t="s">
        <v>79</v>
      </c>
      <c r="C173" s="25" t="s">
        <v>80</v>
      </c>
      <c r="D173" s="26">
        <v>386.40000000000003</v>
      </c>
      <c r="E173" s="26"/>
      <c r="F173" s="61">
        <f t="shared" si="4"/>
        <v>0</v>
      </c>
      <c r="G173" s="70"/>
      <c r="H173" s="84"/>
    </row>
    <row r="174" spans="1:8" s="99" customFormat="1" ht="34.5">
      <c r="A174" s="134">
        <v>161</v>
      </c>
      <c r="B174" s="24" t="s">
        <v>515</v>
      </c>
      <c r="C174" s="25"/>
      <c r="D174" s="26"/>
      <c r="E174" s="26"/>
      <c r="F174" s="61"/>
      <c r="G174" s="70"/>
      <c r="H174" s="84"/>
    </row>
    <row r="175" spans="1:8" s="99" customFormat="1" ht="17.25" customHeight="1">
      <c r="A175" s="134"/>
      <c r="B175" s="24" t="s">
        <v>516</v>
      </c>
      <c r="C175" s="25" t="s">
        <v>11</v>
      </c>
      <c r="D175" s="26">
        <v>329.28</v>
      </c>
      <c r="E175" s="26"/>
      <c r="F175" s="61">
        <f t="shared" si="4"/>
        <v>0</v>
      </c>
      <c r="G175" s="70"/>
      <c r="H175" s="84"/>
    </row>
    <row r="176" spans="1:8" s="99" customFormat="1" ht="17.25" customHeight="1">
      <c r="A176" s="134">
        <v>162</v>
      </c>
      <c r="B176" s="24" t="s">
        <v>636</v>
      </c>
      <c r="C176" s="25"/>
      <c r="D176" s="26"/>
      <c r="E176" s="26"/>
      <c r="F176" s="61"/>
      <c r="G176" s="70"/>
      <c r="H176" s="84"/>
    </row>
    <row r="177" spans="1:8" s="99" customFormat="1" ht="17.25" customHeight="1">
      <c r="A177" s="134"/>
      <c r="B177" s="24" t="s">
        <v>79</v>
      </c>
      <c r="C177" s="25" t="s">
        <v>80</v>
      </c>
      <c r="D177" s="26">
        <v>4065.6000000000004</v>
      </c>
      <c r="E177" s="26"/>
      <c r="F177" s="61">
        <f t="shared" si="4"/>
        <v>0</v>
      </c>
      <c r="G177" s="70"/>
      <c r="H177" s="84"/>
    </row>
    <row r="178" spans="1:8" s="99" customFormat="1">
      <c r="A178" s="124"/>
      <c r="B178" s="41" t="s">
        <v>517</v>
      </c>
      <c r="C178" s="25"/>
      <c r="D178" s="26"/>
      <c r="E178" s="26"/>
      <c r="F178" s="61"/>
      <c r="G178" s="70"/>
      <c r="H178" s="84"/>
    </row>
    <row r="179" spans="1:8" s="99" customFormat="1" ht="18" customHeight="1">
      <c r="A179" s="140">
        <f>+A176+1</f>
        <v>163</v>
      </c>
      <c r="B179" s="24" t="s">
        <v>629</v>
      </c>
      <c r="C179" s="25"/>
      <c r="D179" s="26"/>
      <c r="E179" s="26"/>
      <c r="F179" s="61"/>
      <c r="G179" s="70"/>
      <c r="H179" s="84"/>
    </row>
    <row r="180" spans="1:8" s="99" customFormat="1" ht="18" customHeight="1">
      <c r="A180" s="140"/>
      <c r="B180" s="24" t="s">
        <v>79</v>
      </c>
      <c r="C180" s="25" t="s">
        <v>80</v>
      </c>
      <c r="D180" s="26">
        <v>1155</v>
      </c>
      <c r="E180" s="26"/>
      <c r="F180" s="61">
        <f t="shared" si="4"/>
        <v>0</v>
      </c>
      <c r="G180" s="70"/>
      <c r="H180" s="84"/>
    </row>
    <row r="181" spans="1:8" s="99" customFormat="1">
      <c r="A181" s="140">
        <f>+A179+1</f>
        <v>164</v>
      </c>
      <c r="B181" s="24" t="s">
        <v>518</v>
      </c>
      <c r="C181" s="25"/>
      <c r="D181" s="26"/>
      <c r="E181" s="26"/>
      <c r="F181" s="61"/>
      <c r="G181" s="70"/>
      <c r="H181" s="84"/>
    </row>
    <row r="182" spans="1:8" s="99" customFormat="1">
      <c r="A182" s="140"/>
      <c r="B182" s="24" t="s">
        <v>79</v>
      </c>
      <c r="C182" s="25" t="s">
        <v>80</v>
      </c>
      <c r="D182" s="26">
        <v>3569.25</v>
      </c>
      <c r="E182" s="26"/>
      <c r="F182" s="61">
        <f t="shared" si="4"/>
        <v>0</v>
      </c>
      <c r="G182" s="70"/>
      <c r="H182" s="84"/>
    </row>
    <row r="183" spans="1:8" s="99" customFormat="1" ht="17.25" customHeight="1">
      <c r="A183" s="140">
        <f>+A181+1</f>
        <v>165</v>
      </c>
      <c r="B183" s="24" t="s">
        <v>519</v>
      </c>
      <c r="C183" s="25"/>
      <c r="D183" s="26"/>
      <c r="E183" s="26"/>
      <c r="F183" s="61"/>
      <c r="G183" s="70"/>
      <c r="H183" s="84"/>
    </row>
    <row r="184" spans="1:8" s="99" customFormat="1" ht="17.25" customHeight="1">
      <c r="A184" s="140"/>
      <c r="B184" s="24" t="s">
        <v>79</v>
      </c>
      <c r="C184" s="25" t="s">
        <v>80</v>
      </c>
      <c r="D184" s="26">
        <v>504</v>
      </c>
      <c r="E184" s="26"/>
      <c r="F184" s="61">
        <f t="shared" si="4"/>
        <v>0</v>
      </c>
      <c r="G184" s="70"/>
      <c r="H184" s="84"/>
    </row>
    <row r="185" spans="1:8" s="99" customFormat="1">
      <c r="A185" s="124"/>
      <c r="B185" s="41" t="s">
        <v>520</v>
      </c>
      <c r="C185" s="25"/>
      <c r="D185" s="26"/>
      <c r="E185" s="26"/>
      <c r="F185" s="61"/>
      <c r="G185" s="70"/>
      <c r="H185" s="84"/>
    </row>
    <row r="186" spans="1:8" s="99" customFormat="1" ht="18" customHeight="1">
      <c r="A186" s="140">
        <f>+A183+1</f>
        <v>166</v>
      </c>
      <c r="B186" s="24" t="s">
        <v>521</v>
      </c>
      <c r="C186" s="25"/>
      <c r="D186" s="26"/>
      <c r="E186" s="26"/>
      <c r="F186" s="61"/>
      <c r="G186" s="70"/>
      <c r="H186" s="84"/>
    </row>
    <row r="187" spans="1:8" s="99" customFormat="1" ht="18" customHeight="1">
      <c r="A187" s="140"/>
      <c r="B187" s="24" t="s">
        <v>79</v>
      </c>
      <c r="C187" s="25" t="s">
        <v>80</v>
      </c>
      <c r="D187" s="26">
        <v>102.69</v>
      </c>
      <c r="E187" s="26"/>
      <c r="F187" s="61">
        <f t="shared" si="4"/>
        <v>0</v>
      </c>
      <c r="G187" s="70"/>
      <c r="H187" s="84"/>
    </row>
    <row r="188" spans="1:8" s="99" customFormat="1">
      <c r="A188" s="140">
        <f>+A186+1</f>
        <v>167</v>
      </c>
      <c r="B188" s="24" t="s">
        <v>522</v>
      </c>
      <c r="C188" s="25"/>
      <c r="D188" s="26"/>
      <c r="E188" s="26"/>
      <c r="F188" s="61"/>
      <c r="G188" s="70"/>
      <c r="H188" s="84"/>
    </row>
    <row r="189" spans="1:8" s="99" customFormat="1" ht="18" thickBot="1">
      <c r="A189" s="141"/>
      <c r="B189" s="29" t="s">
        <v>10</v>
      </c>
      <c r="C189" s="38" t="s">
        <v>11</v>
      </c>
      <c r="D189" s="39">
        <v>122.85000000000001</v>
      </c>
      <c r="E189" s="39"/>
      <c r="F189" s="62">
        <f t="shared" si="4"/>
        <v>0</v>
      </c>
      <c r="G189" s="70"/>
      <c r="H189" s="84"/>
    </row>
    <row r="190" spans="1:8" s="99" customFormat="1" ht="18.75" thickBot="1">
      <c r="A190" s="21"/>
      <c r="B190" s="142" t="s">
        <v>736</v>
      </c>
      <c r="C190" s="142"/>
      <c r="D190" s="142"/>
      <c r="E190" s="142"/>
      <c r="F190" s="20">
        <f>SUM(F164:F189)</f>
        <v>0</v>
      </c>
      <c r="G190" s="70"/>
      <c r="H190" s="84"/>
    </row>
    <row r="191" spans="1:8" s="99" customFormat="1" ht="19.5" customHeight="1">
      <c r="A191" s="13"/>
      <c r="B191" s="143" t="s">
        <v>735</v>
      </c>
      <c r="C191" s="143"/>
      <c r="D191" s="143"/>
      <c r="E191" s="143"/>
      <c r="F191" s="7"/>
      <c r="G191" s="70"/>
      <c r="H191" s="84"/>
    </row>
    <row r="192" spans="1:8" s="99" customFormat="1" ht="18">
      <c r="A192" s="140">
        <v>168</v>
      </c>
      <c r="B192" s="24" t="s">
        <v>525</v>
      </c>
      <c r="C192" s="74"/>
      <c r="D192" s="85"/>
      <c r="E192" s="74"/>
      <c r="F192" s="31"/>
      <c r="G192" s="70"/>
      <c r="H192" s="84"/>
    </row>
    <row r="193" spans="1:8" s="99" customFormat="1" ht="18" customHeight="1">
      <c r="A193" s="140"/>
      <c r="B193" s="24" t="s">
        <v>79</v>
      </c>
      <c r="C193" s="25" t="s">
        <v>80</v>
      </c>
      <c r="D193" s="26">
        <v>9234.58</v>
      </c>
      <c r="E193" s="26"/>
      <c r="F193" s="61">
        <f>+D193*E193</f>
        <v>0</v>
      </c>
      <c r="G193" s="70"/>
      <c r="H193" s="84"/>
    </row>
    <row r="194" spans="1:8" s="99" customFormat="1">
      <c r="A194" s="144">
        <v>169</v>
      </c>
      <c r="B194" s="24" t="s">
        <v>526</v>
      </c>
      <c r="C194" s="25"/>
      <c r="D194" s="26"/>
      <c r="E194" s="26"/>
      <c r="F194" s="61"/>
      <c r="G194" s="70"/>
      <c r="H194" s="84"/>
    </row>
    <row r="195" spans="1:8" s="99" customFormat="1">
      <c r="A195" s="145"/>
      <c r="B195" s="24" t="s">
        <v>79</v>
      </c>
      <c r="C195" s="25" t="s">
        <v>80</v>
      </c>
      <c r="D195" s="26">
        <v>1907.8500000000001</v>
      </c>
      <c r="E195" s="26"/>
      <c r="F195" s="61">
        <f t="shared" ref="F195:F201" si="5">+D195*E195</f>
        <v>0</v>
      </c>
      <c r="G195" s="70"/>
      <c r="H195" s="84"/>
    </row>
    <row r="196" spans="1:8" s="99" customFormat="1" ht="34.5">
      <c r="A196" s="144">
        <v>170</v>
      </c>
      <c r="B196" s="24" t="s">
        <v>527</v>
      </c>
      <c r="C196" s="25"/>
      <c r="D196" s="26"/>
      <c r="E196" s="26"/>
      <c r="F196" s="61"/>
      <c r="G196" s="70"/>
      <c r="H196" s="84"/>
    </row>
    <row r="197" spans="1:8" s="99" customFormat="1" ht="17.25" customHeight="1">
      <c r="A197" s="145"/>
      <c r="B197" s="24" t="s">
        <v>79</v>
      </c>
      <c r="C197" s="25" t="s">
        <v>80</v>
      </c>
      <c r="D197" s="26">
        <f>360.15+176+320</f>
        <v>856.15</v>
      </c>
      <c r="E197" s="26"/>
      <c r="F197" s="61">
        <f t="shared" si="5"/>
        <v>0</v>
      </c>
      <c r="G197" s="70"/>
      <c r="H197" s="84"/>
    </row>
    <row r="198" spans="1:8" s="99" customFormat="1" ht="17.25" customHeight="1">
      <c r="A198" s="144">
        <v>171</v>
      </c>
      <c r="B198" s="24" t="s">
        <v>820</v>
      </c>
      <c r="C198" s="25"/>
      <c r="D198" s="26"/>
      <c r="E198" s="26"/>
      <c r="F198" s="61"/>
      <c r="G198" s="70"/>
      <c r="H198" s="84"/>
    </row>
    <row r="199" spans="1:8" s="99" customFormat="1" ht="17.25" customHeight="1">
      <c r="A199" s="145"/>
      <c r="B199" s="24" t="s">
        <v>79</v>
      </c>
      <c r="C199" s="25" t="s">
        <v>80</v>
      </c>
      <c r="D199" s="26">
        <v>5870</v>
      </c>
      <c r="E199" s="26"/>
      <c r="F199" s="61">
        <f t="shared" si="5"/>
        <v>0</v>
      </c>
      <c r="G199" s="70"/>
      <c r="H199" s="84"/>
    </row>
    <row r="200" spans="1:8" s="99" customFormat="1" ht="17.25" customHeight="1">
      <c r="A200" s="144">
        <v>172</v>
      </c>
      <c r="B200" s="24" t="s">
        <v>528</v>
      </c>
      <c r="C200" s="25"/>
      <c r="D200" s="26"/>
      <c r="E200" s="26"/>
      <c r="F200" s="61"/>
      <c r="G200" s="70"/>
      <c r="H200" s="84"/>
    </row>
    <row r="201" spans="1:8" s="99" customFormat="1" ht="18" customHeight="1" thickBot="1">
      <c r="A201" s="146"/>
      <c r="B201" s="29" t="s">
        <v>79</v>
      </c>
      <c r="C201" s="38" t="s">
        <v>80</v>
      </c>
      <c r="D201" s="39">
        <f>499.8+147+740</f>
        <v>1386.8</v>
      </c>
      <c r="E201" s="39"/>
      <c r="F201" s="62">
        <f t="shared" si="5"/>
        <v>0</v>
      </c>
      <c r="G201" s="70"/>
      <c r="H201" s="84"/>
    </row>
    <row r="202" spans="1:8" s="99" customFormat="1" ht="18.75" thickBot="1">
      <c r="A202" s="19"/>
      <c r="B202" s="142" t="s">
        <v>737</v>
      </c>
      <c r="C202" s="142"/>
      <c r="D202" s="142"/>
      <c r="E202" s="142"/>
      <c r="F202" s="20">
        <f>+SUM(F193:F201)</f>
        <v>0</v>
      </c>
      <c r="G202" s="70"/>
      <c r="H202" s="84"/>
    </row>
    <row r="203" spans="1:8" s="99" customFormat="1" ht="18" customHeight="1">
      <c r="A203" s="6"/>
      <c r="B203" s="143" t="s">
        <v>738</v>
      </c>
      <c r="C203" s="143"/>
      <c r="D203" s="143"/>
      <c r="E203" s="143"/>
      <c r="F203" s="7"/>
      <c r="G203" s="70"/>
      <c r="H203" s="84"/>
    </row>
    <row r="204" spans="1:8" s="99" customFormat="1" ht="18">
      <c r="A204" s="30"/>
      <c r="B204" s="41" t="s">
        <v>529</v>
      </c>
      <c r="C204" s="74"/>
      <c r="D204" s="74"/>
      <c r="E204" s="74"/>
      <c r="F204" s="31"/>
      <c r="G204" s="70"/>
      <c r="H204" s="84"/>
    </row>
    <row r="205" spans="1:8" s="99" customFormat="1" ht="18">
      <c r="A205" s="140">
        <v>173</v>
      </c>
      <c r="B205" s="24" t="s">
        <v>530</v>
      </c>
      <c r="C205" s="74"/>
      <c r="D205" s="74"/>
      <c r="E205" s="74"/>
      <c r="F205" s="31"/>
      <c r="G205" s="70"/>
      <c r="H205" s="84"/>
    </row>
    <row r="206" spans="1:8" s="99" customFormat="1" ht="18" customHeight="1">
      <c r="A206" s="140"/>
      <c r="B206" s="24" t="s">
        <v>79</v>
      </c>
      <c r="C206" s="25" t="s">
        <v>80</v>
      </c>
      <c r="D206" s="26">
        <v>593</v>
      </c>
      <c r="E206" s="26"/>
      <c r="F206" s="61">
        <f>+D206*E206</f>
        <v>0</v>
      </c>
      <c r="G206" s="70"/>
      <c r="H206" s="84"/>
    </row>
    <row r="207" spans="1:8" s="99" customFormat="1" ht="17.25" customHeight="1">
      <c r="A207" s="140">
        <v>174</v>
      </c>
      <c r="B207" s="24" t="s">
        <v>531</v>
      </c>
      <c r="C207" s="25"/>
      <c r="D207" s="26"/>
      <c r="E207" s="26"/>
      <c r="F207" s="61"/>
      <c r="G207" s="70"/>
      <c r="H207" s="84"/>
    </row>
    <row r="208" spans="1:8" s="99" customFormat="1" ht="17.25" customHeight="1">
      <c r="A208" s="140"/>
      <c r="B208" s="24" t="s">
        <v>79</v>
      </c>
      <c r="C208" s="25" t="s">
        <v>80</v>
      </c>
      <c r="D208" s="26">
        <v>427</v>
      </c>
      <c r="E208" s="26"/>
      <c r="F208" s="61">
        <f t="shared" ref="F208:F262" si="6">+D208*E208</f>
        <v>0</v>
      </c>
      <c r="G208" s="70"/>
      <c r="H208" s="84"/>
    </row>
    <row r="209" spans="1:8" s="99" customFormat="1" ht="17.25" customHeight="1">
      <c r="A209" s="140">
        <v>175</v>
      </c>
      <c r="B209" s="24" t="s">
        <v>751</v>
      </c>
      <c r="C209" s="25"/>
      <c r="D209" s="26"/>
      <c r="E209" s="26"/>
      <c r="F209" s="61"/>
      <c r="G209" s="70"/>
      <c r="H209" s="84"/>
    </row>
    <row r="210" spans="1:8" s="99" customFormat="1" ht="17.25" customHeight="1">
      <c r="A210" s="140"/>
      <c r="B210" s="24" t="s">
        <v>79</v>
      </c>
      <c r="C210" s="25" t="s">
        <v>80</v>
      </c>
      <c r="D210" s="26">
        <v>1032</v>
      </c>
      <c r="E210" s="26"/>
      <c r="F210" s="61">
        <f t="shared" si="6"/>
        <v>0</v>
      </c>
      <c r="G210" s="70"/>
      <c r="H210" s="84"/>
    </row>
    <row r="211" spans="1:8" s="99" customFormat="1" ht="17.25" customHeight="1">
      <c r="A211" s="140">
        <v>176</v>
      </c>
      <c r="B211" s="24" t="s">
        <v>532</v>
      </c>
      <c r="C211" s="25"/>
      <c r="D211" s="26"/>
      <c r="E211" s="26"/>
      <c r="F211" s="61"/>
      <c r="G211" s="70"/>
      <c r="H211" s="84"/>
    </row>
    <row r="212" spans="1:8" s="99" customFormat="1" ht="17.25" customHeight="1">
      <c r="A212" s="140"/>
      <c r="B212" s="24" t="s">
        <v>79</v>
      </c>
      <c r="C212" s="25" t="s">
        <v>80</v>
      </c>
      <c r="D212" s="26">
        <v>30</v>
      </c>
      <c r="E212" s="26"/>
      <c r="F212" s="61">
        <f t="shared" si="6"/>
        <v>0</v>
      </c>
      <c r="G212" s="70"/>
      <c r="H212" s="84"/>
    </row>
    <row r="213" spans="1:8" s="99" customFormat="1" ht="18">
      <c r="A213" s="30"/>
      <c r="B213" s="41" t="s">
        <v>533</v>
      </c>
      <c r="C213" s="25"/>
      <c r="D213" s="26"/>
      <c r="E213" s="26"/>
      <c r="F213" s="61"/>
      <c r="G213" s="70"/>
      <c r="H213" s="84"/>
    </row>
    <row r="214" spans="1:8" s="99" customFormat="1" ht="18" customHeight="1">
      <c r="A214" s="140">
        <f>+A211+1</f>
        <v>177</v>
      </c>
      <c r="B214" s="24" t="s">
        <v>534</v>
      </c>
      <c r="C214" s="25"/>
      <c r="D214" s="26"/>
      <c r="E214" s="26"/>
      <c r="F214" s="61"/>
      <c r="G214" s="70"/>
      <c r="H214" s="84"/>
    </row>
    <row r="215" spans="1:8" s="99" customFormat="1" ht="18" customHeight="1">
      <c r="A215" s="140"/>
      <c r="B215" s="24" t="s">
        <v>535</v>
      </c>
      <c r="C215" s="25" t="s">
        <v>80</v>
      </c>
      <c r="D215" s="26">
        <v>44</v>
      </c>
      <c r="E215" s="26"/>
      <c r="F215" s="61">
        <f t="shared" si="6"/>
        <v>0</v>
      </c>
      <c r="G215" s="70"/>
      <c r="H215" s="84"/>
    </row>
    <row r="216" spans="1:8" s="99" customFormat="1" ht="17.25" customHeight="1">
      <c r="A216" s="140">
        <f>+A214+1</f>
        <v>178</v>
      </c>
      <c r="B216" s="24" t="s">
        <v>536</v>
      </c>
      <c r="C216" s="25"/>
      <c r="D216" s="26"/>
      <c r="E216" s="26"/>
      <c r="F216" s="61"/>
      <c r="G216" s="70"/>
      <c r="H216" s="84"/>
    </row>
    <row r="217" spans="1:8" s="99" customFormat="1" ht="17.25" customHeight="1">
      <c r="A217" s="140"/>
      <c r="B217" s="24" t="s">
        <v>535</v>
      </c>
      <c r="C217" s="25" t="s">
        <v>80</v>
      </c>
      <c r="D217" s="26">
        <v>2374</v>
      </c>
      <c r="E217" s="26"/>
      <c r="F217" s="61">
        <f t="shared" si="6"/>
        <v>0</v>
      </c>
      <c r="G217" s="70"/>
      <c r="H217" s="84"/>
    </row>
    <row r="218" spans="1:8" s="99" customFormat="1" ht="17.25" customHeight="1">
      <c r="A218" s="140">
        <f>+A216+1</f>
        <v>179</v>
      </c>
      <c r="B218" s="24" t="s">
        <v>537</v>
      </c>
      <c r="C218" s="25"/>
      <c r="D218" s="26"/>
      <c r="E218" s="26"/>
      <c r="F218" s="61"/>
      <c r="G218" s="70"/>
      <c r="H218" s="84"/>
    </row>
    <row r="219" spans="1:8" s="99" customFormat="1" ht="17.25" customHeight="1">
      <c r="A219" s="140"/>
      <c r="B219" s="24" t="s">
        <v>535</v>
      </c>
      <c r="C219" s="25" t="s">
        <v>80</v>
      </c>
      <c r="D219" s="26">
        <v>854</v>
      </c>
      <c r="E219" s="26"/>
      <c r="F219" s="61">
        <f t="shared" si="6"/>
        <v>0</v>
      </c>
      <c r="G219" s="70"/>
      <c r="H219" s="84"/>
    </row>
    <row r="220" spans="1:8" s="99" customFormat="1" ht="17.25" customHeight="1">
      <c r="A220" s="140">
        <f>+A218+1</f>
        <v>180</v>
      </c>
      <c r="B220" s="24" t="s">
        <v>538</v>
      </c>
      <c r="C220" s="25"/>
      <c r="D220" s="26"/>
      <c r="E220" s="26"/>
      <c r="F220" s="61"/>
      <c r="G220" s="70"/>
      <c r="H220" s="84"/>
    </row>
    <row r="221" spans="1:8" s="99" customFormat="1" ht="17.25" customHeight="1">
      <c r="A221" s="140"/>
      <c r="B221" s="24" t="s">
        <v>79</v>
      </c>
      <c r="C221" s="25" t="s">
        <v>80</v>
      </c>
      <c r="D221" s="26">
        <f>477+220</f>
        <v>697</v>
      </c>
      <c r="E221" s="26"/>
      <c r="F221" s="61">
        <f t="shared" si="6"/>
        <v>0</v>
      </c>
      <c r="G221" s="70"/>
      <c r="H221" s="84"/>
    </row>
    <row r="222" spans="1:8" s="99" customFormat="1" ht="17.25" customHeight="1">
      <c r="A222" s="140">
        <f>+A220+1</f>
        <v>181</v>
      </c>
      <c r="B222" s="24" t="s">
        <v>539</v>
      </c>
      <c r="C222" s="25"/>
      <c r="D222" s="26"/>
      <c r="E222" s="26"/>
      <c r="F222" s="61"/>
      <c r="G222" s="70"/>
      <c r="H222" s="84"/>
    </row>
    <row r="223" spans="1:8" s="99" customFormat="1" ht="17.25" customHeight="1">
      <c r="A223" s="140"/>
      <c r="B223" s="24" t="s">
        <v>79</v>
      </c>
      <c r="C223" s="25" t="s">
        <v>80</v>
      </c>
      <c r="D223" s="26">
        <v>30.900000000000002</v>
      </c>
      <c r="E223" s="26"/>
      <c r="F223" s="61">
        <f t="shared" si="6"/>
        <v>0</v>
      </c>
      <c r="G223" s="70"/>
      <c r="H223" s="84"/>
    </row>
    <row r="224" spans="1:8" s="99" customFormat="1" ht="17.25" customHeight="1">
      <c r="A224" s="140">
        <f>+A222+1</f>
        <v>182</v>
      </c>
      <c r="B224" s="24" t="s">
        <v>540</v>
      </c>
      <c r="C224" s="25"/>
      <c r="D224" s="26"/>
      <c r="E224" s="26"/>
      <c r="F224" s="61"/>
      <c r="G224" s="70"/>
      <c r="H224" s="84"/>
    </row>
    <row r="225" spans="1:8" s="99" customFormat="1" ht="17.25" customHeight="1">
      <c r="A225" s="140"/>
      <c r="B225" s="24" t="s">
        <v>79</v>
      </c>
      <c r="C225" s="25" t="s">
        <v>80</v>
      </c>
      <c r="D225" s="26">
        <v>673</v>
      </c>
      <c r="E225" s="26"/>
      <c r="F225" s="61">
        <f t="shared" si="6"/>
        <v>0</v>
      </c>
      <c r="G225" s="70"/>
      <c r="H225" s="84"/>
    </row>
    <row r="226" spans="1:8" s="99" customFormat="1" ht="17.25" customHeight="1">
      <c r="A226" s="140">
        <f>+A224+1</f>
        <v>183</v>
      </c>
      <c r="B226" s="24" t="s">
        <v>630</v>
      </c>
      <c r="C226" s="25"/>
      <c r="D226" s="26"/>
      <c r="E226" s="26"/>
      <c r="F226" s="61"/>
      <c r="G226" s="70"/>
      <c r="H226" s="84"/>
    </row>
    <row r="227" spans="1:8" s="99" customFormat="1" ht="17.25" customHeight="1">
      <c r="A227" s="140"/>
      <c r="B227" s="24" t="s">
        <v>535</v>
      </c>
      <c r="C227" s="25" t="s">
        <v>80</v>
      </c>
      <c r="D227" s="26">
        <f>2374/2</f>
        <v>1187</v>
      </c>
      <c r="E227" s="26"/>
      <c r="F227" s="61">
        <f t="shared" si="6"/>
        <v>0</v>
      </c>
      <c r="G227" s="70"/>
      <c r="H227" s="84"/>
    </row>
    <row r="228" spans="1:8" s="99" customFormat="1" ht="17.25" customHeight="1">
      <c r="A228" s="140">
        <f>+A226+1</f>
        <v>184</v>
      </c>
      <c r="B228" s="24" t="s">
        <v>541</v>
      </c>
      <c r="C228" s="25"/>
      <c r="D228" s="26"/>
      <c r="E228" s="26"/>
      <c r="F228" s="61"/>
      <c r="G228" s="70"/>
      <c r="H228" s="84"/>
    </row>
    <row r="229" spans="1:8" s="99" customFormat="1" ht="17.25" customHeight="1">
      <c r="A229" s="140"/>
      <c r="B229" s="24" t="s">
        <v>542</v>
      </c>
      <c r="C229" s="25" t="s">
        <v>11</v>
      </c>
      <c r="D229" s="26">
        <v>1900</v>
      </c>
      <c r="E229" s="26"/>
      <c r="F229" s="61">
        <f t="shared" si="6"/>
        <v>0</v>
      </c>
      <c r="G229" s="70"/>
      <c r="H229" s="84"/>
    </row>
    <row r="230" spans="1:8" s="99" customFormat="1" ht="17.25" customHeight="1">
      <c r="A230" s="140">
        <f>+A228+1</f>
        <v>185</v>
      </c>
      <c r="B230" s="24" t="s">
        <v>543</v>
      </c>
      <c r="C230" s="25"/>
      <c r="D230" s="26"/>
      <c r="E230" s="26"/>
      <c r="F230" s="61"/>
      <c r="G230" s="70"/>
      <c r="H230" s="84"/>
    </row>
    <row r="231" spans="1:8" s="99" customFormat="1" ht="17.25" customHeight="1">
      <c r="A231" s="140"/>
      <c r="B231" s="24" t="s">
        <v>79</v>
      </c>
      <c r="C231" s="25" t="s">
        <v>80</v>
      </c>
      <c r="D231" s="26">
        <v>3031</v>
      </c>
      <c r="E231" s="26"/>
      <c r="F231" s="61">
        <f t="shared" si="6"/>
        <v>0</v>
      </c>
      <c r="G231" s="70"/>
      <c r="H231" s="84"/>
    </row>
    <row r="232" spans="1:8" s="99" customFormat="1" ht="17.25" customHeight="1">
      <c r="A232" s="144">
        <f>A230+1</f>
        <v>186</v>
      </c>
      <c r="B232" s="24" t="s">
        <v>759</v>
      </c>
      <c r="C232" s="25"/>
      <c r="D232" s="26"/>
      <c r="E232" s="26"/>
      <c r="F232" s="61"/>
      <c r="G232" s="70"/>
      <c r="H232" s="84"/>
    </row>
    <row r="233" spans="1:8" s="99" customFormat="1" ht="17.25" customHeight="1">
      <c r="A233" s="145"/>
      <c r="B233" s="24" t="s">
        <v>79</v>
      </c>
      <c r="C233" s="25" t="s">
        <v>80</v>
      </c>
      <c r="D233" s="26">
        <v>2374</v>
      </c>
      <c r="E233" s="26"/>
      <c r="F233" s="61">
        <f t="shared" ref="F233" si="7">+D233*E233</f>
        <v>0</v>
      </c>
      <c r="G233" s="70"/>
      <c r="H233" s="84"/>
    </row>
    <row r="234" spans="1:8" s="99" customFormat="1" ht="18">
      <c r="A234" s="30"/>
      <c r="B234" s="41" t="s">
        <v>544</v>
      </c>
      <c r="C234" s="25"/>
      <c r="D234" s="26"/>
      <c r="E234" s="26"/>
      <c r="F234" s="61"/>
      <c r="G234" s="70"/>
      <c r="H234" s="84"/>
    </row>
    <row r="235" spans="1:8" s="99" customFormat="1" ht="18" customHeight="1">
      <c r="A235" s="140">
        <f>A232+1</f>
        <v>187</v>
      </c>
      <c r="B235" s="24" t="s">
        <v>545</v>
      </c>
      <c r="C235" s="25"/>
      <c r="D235" s="26"/>
      <c r="E235" s="26"/>
      <c r="F235" s="61"/>
      <c r="G235" s="70"/>
      <c r="H235" s="84"/>
    </row>
    <row r="236" spans="1:8" s="99" customFormat="1" ht="18" customHeight="1">
      <c r="A236" s="140"/>
      <c r="B236" s="24" t="s">
        <v>7</v>
      </c>
      <c r="C236" s="25" t="s">
        <v>8</v>
      </c>
      <c r="D236" s="26">
        <v>2</v>
      </c>
      <c r="E236" s="26"/>
      <c r="F236" s="61">
        <f t="shared" si="6"/>
        <v>0</v>
      </c>
      <c r="G236" s="70"/>
      <c r="H236" s="84"/>
    </row>
    <row r="237" spans="1:8" s="99" customFormat="1" ht="17.25" customHeight="1">
      <c r="A237" s="140">
        <f>+A235+1</f>
        <v>188</v>
      </c>
      <c r="B237" s="24" t="s">
        <v>546</v>
      </c>
      <c r="C237" s="25"/>
      <c r="D237" s="26"/>
      <c r="E237" s="26"/>
      <c r="F237" s="61"/>
      <c r="G237" s="70"/>
      <c r="H237" s="84"/>
    </row>
    <row r="238" spans="1:8" s="99" customFormat="1" ht="17.25" customHeight="1">
      <c r="A238" s="140"/>
      <c r="B238" s="24" t="s">
        <v>7</v>
      </c>
      <c r="C238" s="25" t="s">
        <v>8</v>
      </c>
      <c r="D238" s="26">
        <v>2</v>
      </c>
      <c r="E238" s="26"/>
      <c r="F238" s="61">
        <f t="shared" si="6"/>
        <v>0</v>
      </c>
      <c r="G238" s="70"/>
      <c r="H238" s="84"/>
    </row>
    <row r="239" spans="1:8" s="99" customFormat="1" ht="17.25" customHeight="1">
      <c r="A239" s="140">
        <f>+A237+1</f>
        <v>189</v>
      </c>
      <c r="B239" s="24" t="s">
        <v>547</v>
      </c>
      <c r="C239" s="25"/>
      <c r="D239" s="26"/>
      <c r="E239" s="26"/>
      <c r="F239" s="61"/>
      <c r="G239" s="70"/>
      <c r="H239" s="84"/>
    </row>
    <row r="240" spans="1:8" s="99" customFormat="1" ht="17.25" customHeight="1">
      <c r="A240" s="140"/>
      <c r="B240" s="24" t="s">
        <v>79</v>
      </c>
      <c r="C240" s="25" t="s">
        <v>80</v>
      </c>
      <c r="D240" s="26">
        <v>298</v>
      </c>
      <c r="E240" s="26"/>
      <c r="F240" s="61">
        <f t="shared" si="6"/>
        <v>0</v>
      </c>
      <c r="G240" s="70"/>
      <c r="H240" s="84"/>
    </row>
    <row r="241" spans="1:8" s="99" customFormat="1" ht="17.25" customHeight="1">
      <c r="A241" s="140">
        <f>+A239+1</f>
        <v>190</v>
      </c>
      <c r="B241" s="24" t="s">
        <v>548</v>
      </c>
      <c r="C241" s="25"/>
      <c r="D241" s="26"/>
      <c r="E241" s="26"/>
      <c r="F241" s="61"/>
      <c r="G241" s="70"/>
      <c r="H241" s="84"/>
    </row>
    <row r="242" spans="1:8" s="99" customFormat="1" ht="17.25" customHeight="1">
      <c r="A242" s="140"/>
      <c r="B242" s="24" t="s">
        <v>79</v>
      </c>
      <c r="C242" s="25" t="s">
        <v>80</v>
      </c>
      <c r="D242" s="26">
        <v>18</v>
      </c>
      <c r="E242" s="26"/>
      <c r="F242" s="61">
        <f t="shared" si="6"/>
        <v>0</v>
      </c>
      <c r="G242" s="70"/>
      <c r="H242" s="84"/>
    </row>
    <row r="243" spans="1:8" s="99" customFormat="1" ht="17.25" customHeight="1">
      <c r="A243" s="140">
        <f>+A241+1</f>
        <v>191</v>
      </c>
      <c r="B243" s="24" t="s">
        <v>549</v>
      </c>
      <c r="C243" s="25"/>
      <c r="D243" s="26"/>
      <c r="E243" s="26"/>
      <c r="F243" s="61"/>
      <c r="G243" s="70"/>
      <c r="H243" s="84"/>
    </row>
    <row r="244" spans="1:8" s="99" customFormat="1" ht="17.25" customHeight="1">
      <c r="A244" s="140"/>
      <c r="B244" s="24" t="s">
        <v>10</v>
      </c>
      <c r="C244" s="25" t="s">
        <v>11</v>
      </c>
      <c r="D244" s="26">
        <v>27</v>
      </c>
      <c r="E244" s="26"/>
      <c r="F244" s="61">
        <f t="shared" si="6"/>
        <v>0</v>
      </c>
      <c r="G244" s="70"/>
      <c r="H244" s="84"/>
    </row>
    <row r="245" spans="1:8" s="99" customFormat="1" ht="17.25" customHeight="1">
      <c r="A245" s="140">
        <f>+A243+1</f>
        <v>192</v>
      </c>
      <c r="B245" s="24" t="s">
        <v>550</v>
      </c>
      <c r="C245" s="25"/>
      <c r="D245" s="26"/>
      <c r="E245" s="26"/>
      <c r="F245" s="61"/>
      <c r="G245" s="70"/>
      <c r="H245" s="84"/>
    </row>
    <row r="246" spans="1:8" s="99" customFormat="1" ht="17.25" customHeight="1">
      <c r="A246" s="140"/>
      <c r="B246" s="24" t="s">
        <v>10</v>
      </c>
      <c r="C246" s="25" t="s">
        <v>11</v>
      </c>
      <c r="D246" s="26">
        <v>18</v>
      </c>
      <c r="E246" s="26"/>
      <c r="F246" s="61">
        <f t="shared" si="6"/>
        <v>0</v>
      </c>
      <c r="G246" s="70"/>
      <c r="H246" s="84"/>
    </row>
    <row r="247" spans="1:8" s="99" customFormat="1" ht="17.25" customHeight="1">
      <c r="A247" s="140">
        <f>+A245+1</f>
        <v>193</v>
      </c>
      <c r="B247" s="24" t="s">
        <v>551</v>
      </c>
      <c r="C247" s="25"/>
      <c r="D247" s="26"/>
      <c r="E247" s="26"/>
      <c r="F247" s="61"/>
      <c r="G247" s="70"/>
      <c r="H247" s="84"/>
    </row>
    <row r="248" spans="1:8" s="99" customFormat="1" ht="17.25" customHeight="1">
      <c r="A248" s="140"/>
      <c r="B248" s="24" t="s">
        <v>10</v>
      </c>
      <c r="C248" s="25" t="s">
        <v>11</v>
      </c>
      <c r="D248" s="26">
        <v>469</v>
      </c>
      <c r="E248" s="26"/>
      <c r="F248" s="61">
        <f t="shared" si="6"/>
        <v>0</v>
      </c>
      <c r="G248" s="70"/>
      <c r="H248" s="84"/>
    </row>
    <row r="249" spans="1:8" s="99" customFormat="1" ht="17.25" customHeight="1">
      <c r="A249" s="140">
        <f>+A247+1</f>
        <v>194</v>
      </c>
      <c r="B249" s="24" t="s">
        <v>552</v>
      </c>
      <c r="C249" s="25"/>
      <c r="D249" s="26"/>
      <c r="E249" s="26"/>
      <c r="F249" s="61"/>
      <c r="G249" s="70"/>
      <c r="H249" s="84"/>
    </row>
    <row r="250" spans="1:8" s="99" customFormat="1" ht="17.25" customHeight="1">
      <c r="A250" s="140"/>
      <c r="B250" s="24" t="s">
        <v>10</v>
      </c>
      <c r="C250" s="25" t="s">
        <v>11</v>
      </c>
      <c r="D250" s="26">
        <v>110</v>
      </c>
      <c r="E250" s="26"/>
      <c r="F250" s="61">
        <f t="shared" si="6"/>
        <v>0</v>
      </c>
      <c r="G250" s="70"/>
      <c r="H250" s="84"/>
    </row>
    <row r="251" spans="1:8" s="99" customFormat="1" ht="17.25" customHeight="1">
      <c r="A251" s="140">
        <f>+A249+1</f>
        <v>195</v>
      </c>
      <c r="B251" s="24" t="s">
        <v>553</v>
      </c>
      <c r="C251" s="25"/>
      <c r="D251" s="26"/>
      <c r="E251" s="26"/>
      <c r="F251" s="61"/>
      <c r="G251" s="70"/>
      <c r="H251" s="84"/>
    </row>
    <row r="252" spans="1:8" s="99" customFormat="1" ht="17.25" customHeight="1">
      <c r="A252" s="140"/>
      <c r="B252" s="24" t="s">
        <v>44</v>
      </c>
      <c r="C252" s="25" t="s">
        <v>26</v>
      </c>
      <c r="D252" s="26">
        <v>1</v>
      </c>
      <c r="E252" s="26"/>
      <c r="F252" s="61">
        <f t="shared" si="6"/>
        <v>0</v>
      </c>
      <c r="G252" s="70"/>
      <c r="H252" s="84"/>
    </row>
    <row r="253" spans="1:8" s="99" customFormat="1" ht="17.25" customHeight="1">
      <c r="A253" s="140">
        <f>+A251+1</f>
        <v>196</v>
      </c>
      <c r="B253" s="24" t="s">
        <v>554</v>
      </c>
      <c r="C253" s="25"/>
      <c r="D253" s="26"/>
      <c r="E253" s="26"/>
      <c r="F253" s="61"/>
      <c r="G253" s="70"/>
      <c r="H253" s="84"/>
    </row>
    <row r="254" spans="1:8" s="99" customFormat="1" ht="17.25" customHeight="1">
      <c r="A254" s="140"/>
      <c r="B254" s="24" t="s">
        <v>79</v>
      </c>
      <c r="C254" s="25" t="s">
        <v>80</v>
      </c>
      <c r="D254" s="26">
        <v>490</v>
      </c>
      <c r="E254" s="26"/>
      <c r="F254" s="61">
        <f t="shared" si="6"/>
        <v>0</v>
      </c>
      <c r="G254" s="70"/>
      <c r="H254" s="84"/>
    </row>
    <row r="255" spans="1:8" s="99" customFormat="1" ht="17.25" customHeight="1">
      <c r="A255" s="140">
        <f>+A253+1</f>
        <v>197</v>
      </c>
      <c r="B255" s="24" t="s">
        <v>555</v>
      </c>
      <c r="C255" s="25"/>
      <c r="D255" s="26"/>
      <c r="E255" s="26"/>
      <c r="F255" s="61"/>
      <c r="G255" s="70"/>
      <c r="H255" s="84"/>
    </row>
    <row r="256" spans="1:8" s="99" customFormat="1" ht="17.25" customHeight="1">
      <c r="A256" s="140"/>
      <c r="B256" s="24" t="s">
        <v>7</v>
      </c>
      <c r="C256" s="25" t="s">
        <v>8</v>
      </c>
      <c r="D256" s="26">
        <v>2</v>
      </c>
      <c r="E256" s="26"/>
      <c r="F256" s="61">
        <f t="shared" si="6"/>
        <v>0</v>
      </c>
      <c r="G256" s="70"/>
      <c r="H256" s="84"/>
    </row>
    <row r="257" spans="1:8" s="99" customFormat="1" ht="17.25" customHeight="1">
      <c r="A257" s="140">
        <f>+A255+1</f>
        <v>198</v>
      </c>
      <c r="B257" s="24" t="s">
        <v>556</v>
      </c>
      <c r="C257" s="25"/>
      <c r="D257" s="26"/>
      <c r="E257" s="26"/>
      <c r="F257" s="61"/>
      <c r="G257" s="70"/>
      <c r="H257" s="84"/>
    </row>
    <row r="258" spans="1:8" s="99" customFormat="1" ht="17.25" customHeight="1">
      <c r="A258" s="140"/>
      <c r="B258" s="24" t="s">
        <v>79</v>
      </c>
      <c r="C258" s="25" t="s">
        <v>80</v>
      </c>
      <c r="D258" s="26">
        <v>1270</v>
      </c>
      <c r="E258" s="26"/>
      <c r="F258" s="61">
        <f t="shared" si="6"/>
        <v>0</v>
      </c>
      <c r="G258" s="70"/>
      <c r="H258" s="84"/>
    </row>
    <row r="259" spans="1:8" s="99" customFormat="1" ht="17.25" customHeight="1">
      <c r="A259" s="140">
        <f>+A257+1</f>
        <v>199</v>
      </c>
      <c r="B259" s="24" t="s">
        <v>557</v>
      </c>
      <c r="C259" s="25"/>
      <c r="D259" s="26"/>
      <c r="E259" s="26"/>
      <c r="F259" s="61"/>
      <c r="G259" s="70"/>
      <c r="H259" s="84"/>
    </row>
    <row r="260" spans="1:8" s="99" customFormat="1" ht="18" customHeight="1">
      <c r="A260" s="140"/>
      <c r="B260" s="24" t="s">
        <v>7</v>
      </c>
      <c r="C260" s="25" t="s">
        <v>8</v>
      </c>
      <c r="D260" s="26">
        <v>1</v>
      </c>
      <c r="E260" s="26"/>
      <c r="F260" s="61">
        <f t="shared" ref="F260" si="8">+D260*E260</f>
        <v>0</v>
      </c>
      <c r="G260" s="70"/>
      <c r="H260" s="84"/>
    </row>
    <row r="261" spans="1:8" s="99" customFormat="1" ht="17.25" customHeight="1">
      <c r="A261" s="140">
        <f>+A259+1</f>
        <v>200</v>
      </c>
      <c r="B261" s="24" t="s">
        <v>631</v>
      </c>
      <c r="C261" s="25"/>
      <c r="D261" s="26"/>
      <c r="E261" s="26"/>
      <c r="F261" s="61"/>
      <c r="G261" s="70"/>
      <c r="H261" s="84"/>
    </row>
    <row r="262" spans="1:8" s="99" customFormat="1" ht="18" customHeight="1" thickBot="1">
      <c r="A262" s="141"/>
      <c r="B262" s="29" t="s">
        <v>79</v>
      </c>
      <c r="C262" s="38" t="s">
        <v>80</v>
      </c>
      <c r="D262" s="39">
        <v>80</v>
      </c>
      <c r="E262" s="39"/>
      <c r="F262" s="62">
        <f t="shared" si="6"/>
        <v>0</v>
      </c>
      <c r="G262" s="70"/>
      <c r="H262" s="84"/>
    </row>
    <row r="263" spans="1:8" s="99" customFormat="1" ht="18.75" customHeight="1" thickBot="1">
      <c r="A263" s="19"/>
      <c r="B263" s="142" t="s">
        <v>739</v>
      </c>
      <c r="C263" s="142"/>
      <c r="D263" s="142"/>
      <c r="E263" s="142"/>
      <c r="F263" s="20">
        <f>+SUM(F204:F262)</f>
        <v>0</v>
      </c>
      <c r="G263" s="70"/>
      <c r="H263" s="84"/>
    </row>
    <row r="264" spans="1:8" ht="18">
      <c r="A264" s="8"/>
      <c r="B264" s="143" t="s">
        <v>752</v>
      </c>
      <c r="C264" s="143"/>
      <c r="D264" s="143"/>
      <c r="E264" s="143"/>
      <c r="F264" s="63"/>
      <c r="H264" s="84"/>
    </row>
    <row r="265" spans="1:8" ht="18">
      <c r="A265" s="121"/>
      <c r="B265" s="74" t="s">
        <v>497</v>
      </c>
      <c r="C265" s="74"/>
      <c r="D265" s="74"/>
      <c r="E265" s="74"/>
      <c r="F265" s="59"/>
      <c r="H265" s="84"/>
    </row>
    <row r="266" spans="1:8">
      <c r="A266" s="134">
        <v>201</v>
      </c>
      <c r="B266" s="24" t="s">
        <v>307</v>
      </c>
      <c r="C266" s="25"/>
      <c r="D266" s="26"/>
      <c r="E266" s="27"/>
      <c r="F266" s="59"/>
      <c r="H266" s="84"/>
    </row>
    <row r="267" spans="1:8">
      <c r="A267" s="134"/>
      <c r="B267" s="24" t="s">
        <v>134</v>
      </c>
      <c r="C267" s="25" t="s">
        <v>26</v>
      </c>
      <c r="D267" s="26">
        <v>1</v>
      </c>
      <c r="E267" s="26"/>
      <c r="F267" s="59">
        <f>D267*E267</f>
        <v>0</v>
      </c>
      <c r="H267" s="84"/>
    </row>
    <row r="268" spans="1:8">
      <c r="A268" s="134">
        <f>1+A266</f>
        <v>202</v>
      </c>
      <c r="B268" s="24" t="s">
        <v>308</v>
      </c>
      <c r="C268" s="25"/>
      <c r="D268" s="26"/>
      <c r="E268" s="26"/>
      <c r="F268" s="59"/>
      <c r="H268" s="84"/>
    </row>
    <row r="269" spans="1:8">
      <c r="A269" s="134"/>
      <c r="B269" s="24" t="s">
        <v>134</v>
      </c>
      <c r="C269" s="25" t="s">
        <v>26</v>
      </c>
      <c r="D269" s="26">
        <v>2</v>
      </c>
      <c r="E269" s="26"/>
      <c r="F269" s="59">
        <f t="shared" ref="F269:F306" si="9">D269*E269</f>
        <v>0</v>
      </c>
      <c r="H269" s="84"/>
    </row>
    <row r="270" spans="1:8">
      <c r="A270" s="134">
        <f>1+A268</f>
        <v>203</v>
      </c>
      <c r="B270" s="24" t="s">
        <v>309</v>
      </c>
      <c r="C270" s="25"/>
      <c r="D270" s="26"/>
      <c r="E270" s="26"/>
      <c r="F270" s="59"/>
      <c r="H270" s="84"/>
    </row>
    <row r="271" spans="1:8">
      <c r="A271" s="134"/>
      <c r="B271" s="24" t="s">
        <v>134</v>
      </c>
      <c r="C271" s="25" t="s">
        <v>26</v>
      </c>
      <c r="D271" s="26">
        <v>8</v>
      </c>
      <c r="E271" s="26"/>
      <c r="F271" s="59">
        <f t="shared" si="9"/>
        <v>0</v>
      </c>
      <c r="H271" s="84"/>
    </row>
    <row r="272" spans="1:8">
      <c r="A272" s="134">
        <f>1+A270</f>
        <v>204</v>
      </c>
      <c r="B272" s="24" t="s">
        <v>310</v>
      </c>
      <c r="C272" s="25"/>
      <c r="D272" s="26"/>
      <c r="E272" s="26"/>
      <c r="F272" s="59"/>
      <c r="H272" s="84"/>
    </row>
    <row r="273" spans="1:8">
      <c r="A273" s="134"/>
      <c r="B273" s="24" t="s">
        <v>311</v>
      </c>
      <c r="C273" s="25" t="s">
        <v>8</v>
      </c>
      <c r="D273" s="26">
        <v>1</v>
      </c>
      <c r="E273" s="26"/>
      <c r="F273" s="59">
        <f t="shared" si="9"/>
        <v>0</v>
      </c>
      <c r="H273" s="84"/>
    </row>
    <row r="274" spans="1:8">
      <c r="A274" s="134">
        <f>1+A272</f>
        <v>205</v>
      </c>
      <c r="B274" s="24" t="s">
        <v>312</v>
      </c>
      <c r="C274" s="25"/>
      <c r="D274" s="26"/>
      <c r="E274" s="26"/>
      <c r="F274" s="59"/>
      <c r="H274" s="84"/>
    </row>
    <row r="275" spans="1:8">
      <c r="A275" s="134"/>
      <c r="B275" s="24" t="s">
        <v>311</v>
      </c>
      <c r="C275" s="25" t="s">
        <v>8</v>
      </c>
      <c r="D275" s="26">
        <v>1</v>
      </c>
      <c r="E275" s="26"/>
      <c r="F275" s="59">
        <f t="shared" si="9"/>
        <v>0</v>
      </c>
      <c r="H275" s="84"/>
    </row>
    <row r="276" spans="1:8" ht="36" customHeight="1">
      <c r="A276" s="134">
        <f>A274+1</f>
        <v>206</v>
      </c>
      <c r="B276" s="24" t="s">
        <v>313</v>
      </c>
      <c r="C276" s="25"/>
      <c r="D276" s="26"/>
      <c r="E276" s="26"/>
      <c r="F276" s="59"/>
      <c r="H276" s="84"/>
    </row>
    <row r="277" spans="1:8">
      <c r="A277" s="134"/>
      <c r="B277" s="24" t="s">
        <v>311</v>
      </c>
      <c r="C277" s="25" t="s">
        <v>8</v>
      </c>
      <c r="D277" s="26">
        <v>2</v>
      </c>
      <c r="E277" s="26"/>
      <c r="F277" s="59">
        <f t="shared" si="9"/>
        <v>0</v>
      </c>
      <c r="H277" s="84"/>
    </row>
    <row r="278" spans="1:8">
      <c r="A278" s="134">
        <f>+A276+1</f>
        <v>207</v>
      </c>
      <c r="B278" s="24" t="s">
        <v>314</v>
      </c>
      <c r="C278" s="25"/>
      <c r="D278" s="26"/>
      <c r="E278" s="26"/>
      <c r="F278" s="59"/>
      <c r="H278" s="84"/>
    </row>
    <row r="279" spans="1:8">
      <c r="A279" s="134"/>
      <c r="B279" s="24" t="s">
        <v>315</v>
      </c>
      <c r="C279" s="25" t="s">
        <v>11</v>
      </c>
      <c r="D279" s="26">
        <v>250</v>
      </c>
      <c r="E279" s="26"/>
      <c r="F279" s="59">
        <f t="shared" si="9"/>
        <v>0</v>
      </c>
      <c r="H279" s="84"/>
    </row>
    <row r="280" spans="1:8">
      <c r="A280" s="134">
        <f>+A278+1</f>
        <v>208</v>
      </c>
      <c r="B280" s="24" t="s">
        <v>499</v>
      </c>
      <c r="C280" s="27"/>
      <c r="D280" s="70"/>
      <c r="E280" s="26"/>
      <c r="F280" s="59"/>
      <c r="H280" s="84"/>
    </row>
    <row r="281" spans="1:8">
      <c r="A281" s="134"/>
      <c r="B281" s="24" t="s">
        <v>134</v>
      </c>
      <c r="C281" s="25" t="s">
        <v>26</v>
      </c>
      <c r="D281" s="26">
        <v>2</v>
      </c>
      <c r="E281" s="26"/>
      <c r="F281" s="59">
        <f>D281*E281</f>
        <v>0</v>
      </c>
      <c r="H281" s="84"/>
    </row>
    <row r="282" spans="1:8">
      <c r="A282" s="134">
        <f t="shared" ref="A282" si="10">+A280+1</f>
        <v>209</v>
      </c>
      <c r="B282" s="24" t="s">
        <v>316</v>
      </c>
      <c r="C282" s="25"/>
      <c r="D282" s="26"/>
      <c r="E282" s="26"/>
      <c r="F282" s="59"/>
      <c r="H282" s="84"/>
    </row>
    <row r="283" spans="1:8">
      <c r="A283" s="134"/>
      <c r="B283" s="24" t="s">
        <v>817</v>
      </c>
      <c r="C283" s="25" t="s">
        <v>11</v>
      </c>
      <c r="D283" s="26">
        <v>5</v>
      </c>
      <c r="E283" s="26"/>
      <c r="F283" s="59">
        <f t="shared" si="9"/>
        <v>0</v>
      </c>
      <c r="H283" s="84"/>
    </row>
    <row r="284" spans="1:8">
      <c r="A284" s="134">
        <f t="shared" ref="A284" si="11">+A282+1</f>
        <v>210</v>
      </c>
      <c r="B284" s="24" t="s">
        <v>317</v>
      </c>
      <c r="C284" s="25"/>
      <c r="D284" s="26"/>
      <c r="E284" s="26"/>
      <c r="F284" s="59"/>
      <c r="H284" s="84"/>
    </row>
    <row r="285" spans="1:8">
      <c r="A285" s="134"/>
      <c r="B285" s="24" t="s">
        <v>134</v>
      </c>
      <c r="C285" s="25" t="s">
        <v>26</v>
      </c>
      <c r="D285" s="26">
        <v>1</v>
      </c>
      <c r="E285" s="26"/>
      <c r="F285" s="59">
        <f t="shared" si="9"/>
        <v>0</v>
      </c>
      <c r="H285" s="84"/>
    </row>
    <row r="286" spans="1:8">
      <c r="A286" s="134">
        <f t="shared" ref="A286" si="12">+A284+1</f>
        <v>211</v>
      </c>
      <c r="B286" s="24" t="s">
        <v>318</v>
      </c>
      <c r="C286" s="25"/>
      <c r="D286" s="26"/>
      <c r="E286" s="26"/>
      <c r="F286" s="59"/>
      <c r="H286" s="84"/>
    </row>
    <row r="287" spans="1:8">
      <c r="A287" s="134"/>
      <c r="B287" s="24" t="s">
        <v>311</v>
      </c>
      <c r="C287" s="25" t="s">
        <v>8</v>
      </c>
      <c r="D287" s="26">
        <v>1</v>
      </c>
      <c r="E287" s="26"/>
      <c r="F287" s="59">
        <f t="shared" si="9"/>
        <v>0</v>
      </c>
      <c r="H287" s="84"/>
    </row>
    <row r="288" spans="1:8">
      <c r="A288" s="134">
        <f t="shared" ref="A288" si="13">+A286+1</f>
        <v>212</v>
      </c>
      <c r="B288" s="24" t="s">
        <v>319</v>
      </c>
      <c r="C288" s="25"/>
      <c r="D288" s="26"/>
      <c r="E288" s="26"/>
      <c r="F288" s="59"/>
      <c r="H288" s="84"/>
    </row>
    <row r="289" spans="1:8">
      <c r="A289" s="134"/>
      <c r="B289" s="24" t="s">
        <v>134</v>
      </c>
      <c r="C289" s="25" t="s">
        <v>26</v>
      </c>
      <c r="D289" s="26">
        <v>3</v>
      </c>
      <c r="E289" s="26"/>
      <c r="F289" s="59">
        <f t="shared" si="9"/>
        <v>0</v>
      </c>
      <c r="H289" s="84"/>
    </row>
    <row r="290" spans="1:8" ht="32.25" customHeight="1">
      <c r="A290" s="134">
        <f t="shared" ref="A290" si="14">+A288+1</f>
        <v>213</v>
      </c>
      <c r="B290" s="24" t="s">
        <v>320</v>
      </c>
      <c r="C290" s="25"/>
      <c r="D290" s="26"/>
      <c r="E290" s="26"/>
      <c r="F290" s="59"/>
      <c r="H290" s="84"/>
    </row>
    <row r="291" spans="1:8">
      <c r="A291" s="134"/>
      <c r="B291" s="24" t="s">
        <v>134</v>
      </c>
      <c r="C291" s="25" t="s">
        <v>26</v>
      </c>
      <c r="D291" s="26">
        <v>2</v>
      </c>
      <c r="E291" s="26"/>
      <c r="F291" s="59">
        <f t="shared" si="9"/>
        <v>0</v>
      </c>
      <c r="H291" s="84"/>
    </row>
    <row r="292" spans="1:8" ht="30.75" customHeight="1">
      <c r="A292" s="134">
        <f>+A290+1</f>
        <v>214</v>
      </c>
      <c r="B292" s="24" t="s">
        <v>321</v>
      </c>
      <c r="C292" s="25"/>
      <c r="D292" s="26"/>
      <c r="E292" s="26"/>
      <c r="F292" s="59"/>
      <c r="H292" s="84"/>
    </row>
    <row r="293" spans="1:8">
      <c r="A293" s="134"/>
      <c r="B293" s="24" t="s">
        <v>134</v>
      </c>
      <c r="C293" s="25" t="s">
        <v>26</v>
      </c>
      <c r="D293" s="26">
        <v>2</v>
      </c>
      <c r="E293" s="26"/>
      <c r="F293" s="59">
        <f>D293*E293</f>
        <v>0</v>
      </c>
      <c r="H293" s="84"/>
    </row>
    <row r="294" spans="1:8">
      <c r="A294" s="134">
        <f>+A292+1</f>
        <v>215</v>
      </c>
      <c r="B294" s="24" t="s">
        <v>322</v>
      </c>
      <c r="C294" s="25"/>
      <c r="D294" s="26"/>
      <c r="E294" s="26"/>
      <c r="F294" s="59"/>
      <c r="H294" s="84"/>
    </row>
    <row r="295" spans="1:8">
      <c r="A295" s="134"/>
      <c r="B295" s="24" t="s">
        <v>311</v>
      </c>
      <c r="C295" s="25" t="s">
        <v>8</v>
      </c>
      <c r="D295" s="26">
        <v>2</v>
      </c>
      <c r="E295" s="26"/>
      <c r="F295" s="59">
        <f>+D295*E295</f>
        <v>0</v>
      </c>
      <c r="H295" s="84"/>
    </row>
    <row r="296" spans="1:8">
      <c r="A296" s="134">
        <f>A294+1</f>
        <v>216</v>
      </c>
      <c r="B296" s="24" t="s">
        <v>323</v>
      </c>
      <c r="C296" s="25"/>
      <c r="D296" s="26"/>
      <c r="E296" s="26"/>
      <c r="F296" s="59"/>
      <c r="H296" s="84"/>
    </row>
    <row r="297" spans="1:8">
      <c r="A297" s="134"/>
      <c r="B297" s="24" t="s">
        <v>134</v>
      </c>
      <c r="C297" s="25" t="s">
        <v>26</v>
      </c>
      <c r="D297" s="26">
        <v>2</v>
      </c>
      <c r="E297" s="26"/>
      <c r="F297" s="59">
        <f>D297*E297</f>
        <v>0</v>
      </c>
      <c r="H297" s="84"/>
    </row>
    <row r="298" spans="1:8">
      <c r="A298" s="121"/>
      <c r="B298" s="42" t="s">
        <v>324</v>
      </c>
      <c r="C298" s="25"/>
      <c r="D298" s="26"/>
      <c r="E298" s="26"/>
      <c r="F298" s="59"/>
      <c r="H298" s="84"/>
    </row>
    <row r="299" spans="1:8">
      <c r="A299" s="134">
        <f>A296+1</f>
        <v>217</v>
      </c>
      <c r="B299" s="24" t="s">
        <v>757</v>
      </c>
      <c r="C299" s="25"/>
      <c r="D299" s="26"/>
      <c r="E299" s="26"/>
      <c r="F299" s="59"/>
      <c r="H299" s="84"/>
    </row>
    <row r="300" spans="1:8">
      <c r="A300" s="134"/>
      <c r="B300" s="24" t="s">
        <v>311</v>
      </c>
      <c r="C300" s="25" t="s">
        <v>8</v>
      </c>
      <c r="D300" s="26">
        <v>1</v>
      </c>
      <c r="E300" s="26"/>
      <c r="F300" s="59">
        <f t="shared" si="9"/>
        <v>0</v>
      </c>
      <c r="H300" s="84"/>
    </row>
    <row r="301" spans="1:8">
      <c r="A301" s="134">
        <f>+A299+1</f>
        <v>218</v>
      </c>
      <c r="B301" s="24" t="s">
        <v>758</v>
      </c>
      <c r="C301" s="25"/>
      <c r="D301" s="26"/>
      <c r="E301" s="26"/>
      <c r="F301" s="59"/>
      <c r="H301" s="84"/>
    </row>
    <row r="302" spans="1:8">
      <c r="A302" s="134"/>
      <c r="B302" s="24" t="s">
        <v>311</v>
      </c>
      <c r="C302" s="25" t="s">
        <v>8</v>
      </c>
      <c r="D302" s="26">
        <v>1</v>
      </c>
      <c r="E302" s="26"/>
      <c r="F302" s="59">
        <f t="shared" si="9"/>
        <v>0</v>
      </c>
      <c r="H302" s="84"/>
    </row>
    <row r="303" spans="1:8">
      <c r="A303" s="134">
        <f>A301+1</f>
        <v>219</v>
      </c>
      <c r="B303" s="24" t="s">
        <v>458</v>
      </c>
      <c r="C303" s="25"/>
      <c r="D303" s="26"/>
      <c r="E303" s="26"/>
      <c r="F303" s="59"/>
      <c r="H303" s="84"/>
    </row>
    <row r="304" spans="1:8">
      <c r="A304" s="134"/>
      <c r="B304" s="24" t="s">
        <v>311</v>
      </c>
      <c r="C304" s="25" t="s">
        <v>8</v>
      </c>
      <c r="D304" s="26">
        <v>1</v>
      </c>
      <c r="E304" s="26"/>
      <c r="F304" s="59">
        <f t="shared" si="9"/>
        <v>0</v>
      </c>
      <c r="H304" s="84"/>
    </row>
    <row r="305" spans="1:8">
      <c r="A305" s="134">
        <f t="shared" ref="A305:A307" si="15">A303+1</f>
        <v>220</v>
      </c>
      <c r="B305" s="24" t="s">
        <v>325</v>
      </c>
      <c r="C305" s="25"/>
      <c r="D305" s="26"/>
      <c r="E305" s="26"/>
      <c r="F305" s="59"/>
      <c r="H305" s="84"/>
    </row>
    <row r="306" spans="1:8">
      <c r="A306" s="134"/>
      <c r="B306" s="24" t="s">
        <v>311</v>
      </c>
      <c r="C306" s="25" t="s">
        <v>8</v>
      </c>
      <c r="D306" s="26">
        <v>1</v>
      </c>
      <c r="E306" s="26"/>
      <c r="F306" s="59">
        <f t="shared" si="9"/>
        <v>0</v>
      </c>
      <c r="H306" s="84"/>
    </row>
    <row r="307" spans="1:8">
      <c r="A307" s="134">
        <f t="shared" si="15"/>
        <v>221</v>
      </c>
      <c r="B307" s="24" t="s">
        <v>326</v>
      </c>
      <c r="C307" s="25"/>
      <c r="D307" s="26"/>
      <c r="E307" s="26"/>
      <c r="F307" s="59"/>
      <c r="H307" s="84"/>
    </row>
    <row r="308" spans="1:8">
      <c r="A308" s="134"/>
      <c r="B308" s="24" t="s">
        <v>311</v>
      </c>
      <c r="C308" s="25" t="s">
        <v>8</v>
      </c>
      <c r="D308" s="26">
        <v>1</v>
      </c>
      <c r="E308" s="26"/>
      <c r="F308" s="59">
        <f>D308*E308</f>
        <v>0</v>
      </c>
      <c r="H308" s="84"/>
    </row>
    <row r="309" spans="1:8">
      <c r="A309" s="134">
        <f>A307+1</f>
        <v>222</v>
      </c>
      <c r="B309" s="24" t="s">
        <v>327</v>
      </c>
      <c r="C309" s="25"/>
      <c r="D309" s="26"/>
      <c r="E309" s="26"/>
      <c r="F309" s="59"/>
      <c r="H309" s="84"/>
    </row>
    <row r="310" spans="1:8">
      <c r="A310" s="134"/>
      <c r="B310" s="24" t="s">
        <v>311</v>
      </c>
      <c r="C310" s="25" t="s">
        <v>8</v>
      </c>
      <c r="D310" s="26">
        <v>1</v>
      </c>
      <c r="E310" s="26"/>
      <c r="F310" s="59">
        <f t="shared" ref="F310:F372" si="16">D310*E310</f>
        <v>0</v>
      </c>
      <c r="H310" s="84"/>
    </row>
    <row r="311" spans="1:8">
      <c r="A311" s="134">
        <f>A309+1</f>
        <v>223</v>
      </c>
      <c r="B311" s="24" t="s">
        <v>328</v>
      </c>
      <c r="C311" s="25"/>
      <c r="D311" s="26"/>
      <c r="E311" s="26"/>
      <c r="F311" s="59"/>
      <c r="H311" s="84"/>
    </row>
    <row r="312" spans="1:8">
      <c r="A312" s="134"/>
      <c r="B312" s="24" t="s">
        <v>311</v>
      </c>
      <c r="C312" s="25" t="s">
        <v>8</v>
      </c>
      <c r="D312" s="26">
        <v>2</v>
      </c>
      <c r="E312" s="26"/>
      <c r="F312" s="59">
        <f t="shared" si="16"/>
        <v>0</v>
      </c>
      <c r="H312" s="84"/>
    </row>
    <row r="313" spans="1:8">
      <c r="A313" s="134">
        <f t="shared" ref="A313:A329" si="17">A311+1</f>
        <v>224</v>
      </c>
      <c r="B313" s="24" t="s">
        <v>329</v>
      </c>
      <c r="C313" s="25"/>
      <c r="D313" s="26"/>
      <c r="E313" s="26"/>
      <c r="F313" s="59"/>
      <c r="H313" s="84"/>
    </row>
    <row r="314" spans="1:8">
      <c r="A314" s="134"/>
      <c r="B314" s="24" t="s">
        <v>311</v>
      </c>
      <c r="C314" s="25" t="s">
        <v>8</v>
      </c>
      <c r="D314" s="26">
        <v>2</v>
      </c>
      <c r="E314" s="26"/>
      <c r="F314" s="59">
        <f t="shared" si="16"/>
        <v>0</v>
      </c>
      <c r="H314" s="84"/>
    </row>
    <row r="315" spans="1:8">
      <c r="A315" s="134">
        <f t="shared" si="17"/>
        <v>225</v>
      </c>
      <c r="B315" s="24" t="s">
        <v>330</v>
      </c>
      <c r="C315" s="25"/>
      <c r="D315" s="26"/>
      <c r="E315" s="26"/>
      <c r="F315" s="59"/>
      <c r="H315" s="84"/>
    </row>
    <row r="316" spans="1:8">
      <c r="A316" s="134"/>
      <c r="B316" s="24" t="s">
        <v>311</v>
      </c>
      <c r="C316" s="25" t="s">
        <v>8</v>
      </c>
      <c r="D316" s="26">
        <v>1</v>
      </c>
      <c r="E316" s="26"/>
      <c r="F316" s="59">
        <f t="shared" si="16"/>
        <v>0</v>
      </c>
      <c r="H316" s="84"/>
    </row>
    <row r="317" spans="1:8">
      <c r="A317" s="134">
        <f t="shared" si="17"/>
        <v>226</v>
      </c>
      <c r="B317" s="24" t="s">
        <v>331</v>
      </c>
      <c r="C317" s="25"/>
      <c r="D317" s="26"/>
      <c r="E317" s="26"/>
      <c r="F317" s="59"/>
      <c r="H317" s="84"/>
    </row>
    <row r="318" spans="1:8">
      <c r="A318" s="134"/>
      <c r="B318" s="24" t="s">
        <v>311</v>
      </c>
      <c r="C318" s="25" t="s">
        <v>8</v>
      </c>
      <c r="D318" s="26">
        <v>1</v>
      </c>
      <c r="E318" s="26"/>
      <c r="F318" s="59">
        <f t="shared" si="16"/>
        <v>0</v>
      </c>
      <c r="H318" s="84"/>
    </row>
    <row r="319" spans="1:8">
      <c r="A319" s="134">
        <f t="shared" si="17"/>
        <v>227</v>
      </c>
      <c r="B319" s="24" t="s">
        <v>332</v>
      </c>
      <c r="C319" s="25"/>
      <c r="D319" s="26"/>
      <c r="E319" s="26"/>
      <c r="F319" s="59"/>
      <c r="H319" s="84"/>
    </row>
    <row r="320" spans="1:8">
      <c r="A320" s="134"/>
      <c r="B320" s="24" t="s">
        <v>311</v>
      </c>
      <c r="C320" s="25" t="s">
        <v>8</v>
      </c>
      <c r="D320" s="26">
        <v>1</v>
      </c>
      <c r="E320" s="26"/>
      <c r="F320" s="59">
        <f t="shared" si="16"/>
        <v>0</v>
      </c>
      <c r="H320" s="84"/>
    </row>
    <row r="321" spans="1:8">
      <c r="A321" s="134">
        <f t="shared" si="17"/>
        <v>228</v>
      </c>
      <c r="B321" s="24" t="s">
        <v>333</v>
      </c>
      <c r="C321" s="25"/>
      <c r="D321" s="26"/>
      <c r="E321" s="26"/>
      <c r="F321" s="59"/>
      <c r="H321" s="84"/>
    </row>
    <row r="322" spans="1:8">
      <c r="A322" s="134"/>
      <c r="B322" s="24" t="s">
        <v>311</v>
      </c>
      <c r="C322" s="25" t="s">
        <v>8</v>
      </c>
      <c r="D322" s="26">
        <v>1</v>
      </c>
      <c r="E322" s="26"/>
      <c r="F322" s="59">
        <f t="shared" si="16"/>
        <v>0</v>
      </c>
      <c r="H322" s="84"/>
    </row>
    <row r="323" spans="1:8">
      <c r="A323" s="134">
        <f t="shared" si="17"/>
        <v>229</v>
      </c>
      <c r="B323" s="24" t="s">
        <v>334</v>
      </c>
      <c r="C323" s="25"/>
      <c r="D323" s="26"/>
      <c r="E323" s="26"/>
      <c r="F323" s="59"/>
      <c r="H323" s="84"/>
    </row>
    <row r="324" spans="1:8">
      <c r="A324" s="134"/>
      <c r="B324" s="24" t="s">
        <v>311</v>
      </c>
      <c r="C324" s="25" t="s">
        <v>8</v>
      </c>
      <c r="D324" s="26">
        <v>1</v>
      </c>
      <c r="E324" s="26"/>
      <c r="F324" s="59">
        <f t="shared" si="16"/>
        <v>0</v>
      </c>
      <c r="H324" s="84"/>
    </row>
    <row r="325" spans="1:8">
      <c r="A325" s="134">
        <f>+A323+1</f>
        <v>230</v>
      </c>
      <c r="B325" s="24" t="s">
        <v>335</v>
      </c>
      <c r="C325" s="25"/>
      <c r="D325" s="26"/>
      <c r="E325" s="26"/>
      <c r="F325" s="59"/>
      <c r="H325" s="84"/>
    </row>
    <row r="326" spans="1:8">
      <c r="A326" s="134"/>
      <c r="B326" s="24" t="s">
        <v>311</v>
      </c>
      <c r="C326" s="25" t="s">
        <v>8</v>
      </c>
      <c r="D326" s="26">
        <v>1</v>
      </c>
      <c r="E326" s="26"/>
      <c r="F326" s="59">
        <f t="shared" si="16"/>
        <v>0</v>
      </c>
      <c r="H326" s="84"/>
    </row>
    <row r="327" spans="1:8">
      <c r="A327" s="134">
        <f>A325+1</f>
        <v>231</v>
      </c>
      <c r="B327" s="24" t="s">
        <v>336</v>
      </c>
      <c r="C327" s="25"/>
      <c r="D327" s="26"/>
      <c r="E327" s="26"/>
      <c r="F327" s="59"/>
      <c r="H327" s="84"/>
    </row>
    <row r="328" spans="1:8">
      <c r="A328" s="134"/>
      <c r="B328" s="24" t="s">
        <v>311</v>
      </c>
      <c r="C328" s="25" t="s">
        <v>8</v>
      </c>
      <c r="D328" s="26">
        <v>1</v>
      </c>
      <c r="E328" s="26"/>
      <c r="F328" s="59">
        <f t="shared" si="16"/>
        <v>0</v>
      </c>
      <c r="H328" s="84"/>
    </row>
    <row r="329" spans="1:8">
      <c r="A329" s="134">
        <f t="shared" si="17"/>
        <v>232</v>
      </c>
      <c r="B329" s="24" t="s">
        <v>337</v>
      </c>
      <c r="C329" s="25"/>
      <c r="D329" s="26"/>
      <c r="E329" s="26"/>
      <c r="F329" s="59"/>
      <c r="H329" s="84"/>
    </row>
    <row r="330" spans="1:8">
      <c r="A330" s="134"/>
      <c r="B330" s="24" t="s">
        <v>311</v>
      </c>
      <c r="C330" s="25" t="s">
        <v>8</v>
      </c>
      <c r="D330" s="26">
        <v>1</v>
      </c>
      <c r="E330" s="26"/>
      <c r="F330" s="59">
        <f t="shared" si="16"/>
        <v>0</v>
      </c>
      <c r="H330" s="84"/>
    </row>
    <row r="331" spans="1:8">
      <c r="A331" s="134">
        <f>A329+1</f>
        <v>233</v>
      </c>
      <c r="B331" s="24" t="s">
        <v>338</v>
      </c>
      <c r="C331" s="25"/>
      <c r="D331" s="26"/>
      <c r="E331" s="26"/>
      <c r="F331" s="59"/>
      <c r="H331" s="84"/>
    </row>
    <row r="332" spans="1:8">
      <c r="A332" s="134"/>
      <c r="B332" s="24" t="s">
        <v>311</v>
      </c>
      <c r="C332" s="25" t="s">
        <v>8</v>
      </c>
      <c r="D332" s="26">
        <v>1</v>
      </c>
      <c r="E332" s="26"/>
      <c r="F332" s="59">
        <f t="shared" si="16"/>
        <v>0</v>
      </c>
      <c r="H332" s="84"/>
    </row>
    <row r="333" spans="1:8">
      <c r="A333" s="134">
        <f>A331+1</f>
        <v>234</v>
      </c>
      <c r="B333" s="24" t="s">
        <v>339</v>
      </c>
      <c r="C333" s="25"/>
      <c r="D333" s="26"/>
      <c r="E333" s="26"/>
      <c r="F333" s="59"/>
      <c r="H333" s="84"/>
    </row>
    <row r="334" spans="1:8">
      <c r="A334" s="134"/>
      <c r="B334" s="24" t="s">
        <v>311</v>
      </c>
      <c r="C334" s="25" t="s">
        <v>8</v>
      </c>
      <c r="D334" s="26">
        <v>1</v>
      </c>
      <c r="E334" s="26"/>
      <c r="F334" s="59">
        <f t="shared" si="16"/>
        <v>0</v>
      </c>
      <c r="H334" s="84"/>
    </row>
    <row r="335" spans="1:8">
      <c r="A335" s="134">
        <f>A333+1</f>
        <v>235</v>
      </c>
      <c r="B335" s="24" t="s">
        <v>340</v>
      </c>
      <c r="C335" s="25"/>
      <c r="D335" s="26"/>
      <c r="E335" s="26"/>
      <c r="F335" s="59"/>
      <c r="H335" s="84"/>
    </row>
    <row r="336" spans="1:8">
      <c r="A336" s="134"/>
      <c r="B336" s="24" t="s">
        <v>311</v>
      </c>
      <c r="C336" s="25" t="s">
        <v>8</v>
      </c>
      <c r="D336" s="26">
        <v>1</v>
      </c>
      <c r="E336" s="26"/>
      <c r="F336" s="59">
        <f t="shared" si="16"/>
        <v>0</v>
      </c>
      <c r="H336" s="84"/>
    </row>
    <row r="337" spans="1:8">
      <c r="A337" s="134">
        <f>A335+1</f>
        <v>236</v>
      </c>
      <c r="B337" s="24" t="s">
        <v>341</v>
      </c>
      <c r="C337" s="25"/>
      <c r="D337" s="26"/>
      <c r="E337" s="26"/>
      <c r="F337" s="59"/>
      <c r="H337" s="84"/>
    </row>
    <row r="338" spans="1:8">
      <c r="A338" s="134"/>
      <c r="B338" s="24" t="s">
        <v>311</v>
      </c>
      <c r="C338" s="25" t="s">
        <v>8</v>
      </c>
      <c r="D338" s="26">
        <v>1</v>
      </c>
      <c r="E338" s="26"/>
      <c r="F338" s="59">
        <f t="shared" si="16"/>
        <v>0</v>
      </c>
      <c r="H338" s="84"/>
    </row>
    <row r="339" spans="1:8">
      <c r="A339" s="134">
        <f t="shared" ref="A339" si="18">A337+1</f>
        <v>237</v>
      </c>
      <c r="B339" s="24" t="s">
        <v>342</v>
      </c>
      <c r="C339" s="25"/>
      <c r="D339" s="26"/>
      <c r="E339" s="26"/>
      <c r="F339" s="59"/>
      <c r="H339" s="84"/>
    </row>
    <row r="340" spans="1:8">
      <c r="A340" s="134"/>
      <c r="B340" s="24" t="s">
        <v>311</v>
      </c>
      <c r="C340" s="25" t="s">
        <v>8</v>
      </c>
      <c r="D340" s="26">
        <v>1</v>
      </c>
      <c r="E340" s="26"/>
      <c r="F340" s="59">
        <f t="shared" si="16"/>
        <v>0</v>
      </c>
      <c r="H340" s="84"/>
    </row>
    <row r="341" spans="1:8">
      <c r="A341" s="134">
        <f t="shared" ref="A341" si="19">A339+1</f>
        <v>238</v>
      </c>
      <c r="B341" s="24" t="s">
        <v>343</v>
      </c>
      <c r="C341" s="25"/>
      <c r="D341" s="26"/>
      <c r="E341" s="26"/>
      <c r="F341" s="59"/>
      <c r="H341" s="84"/>
    </row>
    <row r="342" spans="1:8">
      <c r="A342" s="134"/>
      <c r="B342" s="24" t="s">
        <v>311</v>
      </c>
      <c r="C342" s="25" t="s">
        <v>8</v>
      </c>
      <c r="D342" s="26">
        <v>1</v>
      </c>
      <c r="E342" s="26"/>
      <c r="F342" s="59">
        <f t="shared" si="16"/>
        <v>0</v>
      </c>
      <c r="H342" s="84"/>
    </row>
    <row r="343" spans="1:8">
      <c r="A343" s="134">
        <f t="shared" ref="A343" si="20">A341+1</f>
        <v>239</v>
      </c>
      <c r="B343" s="24" t="s">
        <v>344</v>
      </c>
      <c r="C343" s="25"/>
      <c r="D343" s="26"/>
      <c r="E343" s="26"/>
      <c r="F343" s="59"/>
      <c r="H343" s="84"/>
    </row>
    <row r="344" spans="1:8">
      <c r="A344" s="134"/>
      <c r="B344" s="24" t="s">
        <v>311</v>
      </c>
      <c r="C344" s="25" t="s">
        <v>8</v>
      </c>
      <c r="D344" s="26">
        <v>1</v>
      </c>
      <c r="E344" s="26"/>
      <c r="F344" s="59">
        <f t="shared" si="16"/>
        <v>0</v>
      </c>
      <c r="H344" s="84"/>
    </row>
    <row r="345" spans="1:8">
      <c r="A345" s="134">
        <f>A343+1</f>
        <v>240</v>
      </c>
      <c r="B345" s="24" t="s">
        <v>345</v>
      </c>
      <c r="C345" s="25"/>
      <c r="D345" s="26"/>
      <c r="E345" s="26"/>
      <c r="F345" s="59"/>
      <c r="H345" s="84"/>
    </row>
    <row r="346" spans="1:8">
      <c r="A346" s="134"/>
      <c r="B346" s="24" t="s">
        <v>311</v>
      </c>
      <c r="C346" s="25" t="s">
        <v>8</v>
      </c>
      <c r="D346" s="26">
        <v>1</v>
      </c>
      <c r="E346" s="26"/>
      <c r="F346" s="59">
        <f t="shared" si="16"/>
        <v>0</v>
      </c>
      <c r="H346" s="84"/>
    </row>
    <row r="347" spans="1:8">
      <c r="A347" s="134">
        <f>A345+1</f>
        <v>241</v>
      </c>
      <c r="B347" s="24" t="s">
        <v>346</v>
      </c>
      <c r="C347" s="25"/>
      <c r="D347" s="26"/>
      <c r="E347" s="26"/>
      <c r="F347" s="59"/>
      <c r="H347" s="84"/>
    </row>
    <row r="348" spans="1:8">
      <c r="A348" s="134"/>
      <c r="B348" s="24" t="s">
        <v>311</v>
      </c>
      <c r="C348" s="25" t="s">
        <v>8</v>
      </c>
      <c r="D348" s="26">
        <v>1</v>
      </c>
      <c r="E348" s="26"/>
      <c r="F348" s="59">
        <f t="shared" si="16"/>
        <v>0</v>
      </c>
      <c r="H348" s="84"/>
    </row>
    <row r="349" spans="1:8">
      <c r="A349" s="134">
        <f>A347+1</f>
        <v>242</v>
      </c>
      <c r="B349" s="24" t="s">
        <v>347</v>
      </c>
      <c r="C349" s="25"/>
      <c r="D349" s="26"/>
      <c r="E349" s="26"/>
      <c r="F349" s="59"/>
      <c r="H349" s="84"/>
    </row>
    <row r="350" spans="1:8">
      <c r="A350" s="134"/>
      <c r="B350" s="24" t="s">
        <v>311</v>
      </c>
      <c r="C350" s="25" t="s">
        <v>8</v>
      </c>
      <c r="D350" s="26">
        <v>1</v>
      </c>
      <c r="E350" s="26"/>
      <c r="F350" s="59">
        <f t="shared" si="16"/>
        <v>0</v>
      </c>
      <c r="H350" s="84"/>
    </row>
    <row r="351" spans="1:8">
      <c r="A351" s="134">
        <f t="shared" ref="A351" si="21">A349+1</f>
        <v>243</v>
      </c>
      <c r="B351" s="24" t="s">
        <v>348</v>
      </c>
      <c r="C351" s="25"/>
      <c r="D351" s="26"/>
      <c r="E351" s="26"/>
      <c r="F351" s="59"/>
      <c r="H351" s="84"/>
    </row>
    <row r="352" spans="1:8">
      <c r="A352" s="134"/>
      <c r="B352" s="24" t="s">
        <v>311</v>
      </c>
      <c r="C352" s="25" t="s">
        <v>8</v>
      </c>
      <c r="D352" s="26">
        <v>1</v>
      </c>
      <c r="E352" s="26"/>
      <c r="F352" s="59">
        <f t="shared" si="16"/>
        <v>0</v>
      </c>
      <c r="H352" s="84"/>
    </row>
    <row r="353" spans="1:8">
      <c r="A353" s="134">
        <f t="shared" ref="A353" si="22">A351+1</f>
        <v>244</v>
      </c>
      <c r="B353" s="24" t="s">
        <v>349</v>
      </c>
      <c r="C353" s="25"/>
      <c r="D353" s="26"/>
      <c r="E353" s="26"/>
      <c r="F353" s="59"/>
      <c r="H353" s="84"/>
    </row>
    <row r="354" spans="1:8">
      <c r="A354" s="134"/>
      <c r="B354" s="24" t="s">
        <v>311</v>
      </c>
      <c r="C354" s="25" t="s">
        <v>8</v>
      </c>
      <c r="D354" s="26">
        <v>1</v>
      </c>
      <c r="E354" s="26"/>
      <c r="F354" s="59">
        <f t="shared" si="16"/>
        <v>0</v>
      </c>
      <c r="H354" s="84"/>
    </row>
    <row r="355" spans="1:8">
      <c r="A355" s="134">
        <f t="shared" ref="A355" si="23">A353+1</f>
        <v>245</v>
      </c>
      <c r="B355" s="24" t="s">
        <v>350</v>
      </c>
      <c r="C355" s="25"/>
      <c r="D355" s="26"/>
      <c r="E355" s="26"/>
      <c r="F355" s="59"/>
      <c r="H355" s="84"/>
    </row>
    <row r="356" spans="1:8">
      <c r="A356" s="134"/>
      <c r="B356" s="24" t="s">
        <v>311</v>
      </c>
      <c r="C356" s="25" t="s">
        <v>8</v>
      </c>
      <c r="D356" s="26">
        <v>1</v>
      </c>
      <c r="E356" s="26"/>
      <c r="F356" s="59">
        <f t="shared" si="16"/>
        <v>0</v>
      </c>
      <c r="H356" s="84"/>
    </row>
    <row r="357" spans="1:8">
      <c r="A357" s="134">
        <f>A355+1</f>
        <v>246</v>
      </c>
      <c r="B357" s="24" t="s">
        <v>351</v>
      </c>
      <c r="C357" s="25"/>
      <c r="D357" s="26"/>
      <c r="E357" s="26"/>
      <c r="F357" s="59"/>
      <c r="H357" s="84"/>
    </row>
    <row r="358" spans="1:8">
      <c r="A358" s="134"/>
      <c r="B358" s="24" t="s">
        <v>311</v>
      </c>
      <c r="C358" s="25" t="s">
        <v>8</v>
      </c>
      <c r="D358" s="26">
        <v>1</v>
      </c>
      <c r="E358" s="26"/>
      <c r="F358" s="59">
        <f t="shared" si="16"/>
        <v>0</v>
      </c>
      <c r="H358" s="84"/>
    </row>
    <row r="359" spans="1:8">
      <c r="A359" s="134">
        <f>A357+1</f>
        <v>247</v>
      </c>
      <c r="B359" s="24" t="s">
        <v>352</v>
      </c>
      <c r="C359" s="25"/>
      <c r="D359" s="26"/>
      <c r="E359" s="26"/>
      <c r="F359" s="59"/>
      <c r="H359" s="84"/>
    </row>
    <row r="360" spans="1:8">
      <c r="A360" s="134"/>
      <c r="B360" s="24" t="s">
        <v>311</v>
      </c>
      <c r="C360" s="25" t="s">
        <v>8</v>
      </c>
      <c r="D360" s="26">
        <v>1</v>
      </c>
      <c r="E360" s="26"/>
      <c r="F360" s="59">
        <f t="shared" si="16"/>
        <v>0</v>
      </c>
      <c r="H360" s="84"/>
    </row>
    <row r="361" spans="1:8">
      <c r="A361" s="134">
        <f>A359+1</f>
        <v>248</v>
      </c>
      <c r="B361" s="24" t="s">
        <v>769</v>
      </c>
      <c r="C361" s="25"/>
      <c r="D361" s="26"/>
      <c r="E361" s="26"/>
      <c r="F361" s="59"/>
      <c r="H361" s="84"/>
    </row>
    <row r="362" spans="1:8">
      <c r="A362" s="134"/>
      <c r="B362" s="24" t="s">
        <v>311</v>
      </c>
      <c r="C362" s="25" t="s">
        <v>8</v>
      </c>
      <c r="D362" s="26">
        <v>1</v>
      </c>
      <c r="E362" s="26"/>
      <c r="F362" s="59">
        <f t="shared" si="16"/>
        <v>0</v>
      </c>
      <c r="H362" s="84"/>
    </row>
    <row r="363" spans="1:8">
      <c r="A363" s="134">
        <f t="shared" ref="A363" si="24">A361+1</f>
        <v>249</v>
      </c>
      <c r="B363" s="24" t="s">
        <v>353</v>
      </c>
      <c r="C363" s="25"/>
      <c r="D363" s="26"/>
      <c r="E363" s="26"/>
      <c r="F363" s="59"/>
      <c r="H363" s="84"/>
    </row>
    <row r="364" spans="1:8">
      <c r="A364" s="134"/>
      <c r="B364" s="24" t="s">
        <v>311</v>
      </c>
      <c r="C364" s="25" t="s">
        <v>8</v>
      </c>
      <c r="D364" s="26">
        <v>1</v>
      </c>
      <c r="E364" s="26"/>
      <c r="F364" s="59">
        <f t="shared" si="16"/>
        <v>0</v>
      </c>
      <c r="H364" s="84"/>
    </row>
    <row r="365" spans="1:8">
      <c r="A365" s="134">
        <f t="shared" ref="A365" si="25">A363+1</f>
        <v>250</v>
      </c>
      <c r="B365" s="24" t="s">
        <v>354</v>
      </c>
      <c r="C365" s="25"/>
      <c r="D365" s="26"/>
      <c r="E365" s="26"/>
      <c r="F365" s="59"/>
      <c r="H365" s="84"/>
    </row>
    <row r="366" spans="1:8">
      <c r="A366" s="134"/>
      <c r="B366" s="24" t="s">
        <v>311</v>
      </c>
      <c r="C366" s="25" t="s">
        <v>8</v>
      </c>
      <c r="D366" s="26">
        <v>1</v>
      </c>
      <c r="E366" s="26"/>
      <c r="F366" s="59">
        <f t="shared" si="16"/>
        <v>0</v>
      </c>
      <c r="H366" s="84"/>
    </row>
    <row r="367" spans="1:8">
      <c r="A367" s="134">
        <f t="shared" ref="A367" si="26">A365+1</f>
        <v>251</v>
      </c>
      <c r="B367" s="24" t="s">
        <v>355</v>
      </c>
      <c r="C367" s="25"/>
      <c r="D367" s="26"/>
      <c r="E367" s="26"/>
      <c r="F367" s="59"/>
      <c r="H367" s="84"/>
    </row>
    <row r="368" spans="1:8">
      <c r="A368" s="134"/>
      <c r="B368" s="24" t="s">
        <v>311</v>
      </c>
      <c r="C368" s="25" t="s">
        <v>8</v>
      </c>
      <c r="D368" s="26">
        <v>1</v>
      </c>
      <c r="E368" s="26"/>
      <c r="F368" s="59">
        <f t="shared" si="16"/>
        <v>0</v>
      </c>
      <c r="H368" s="84"/>
    </row>
    <row r="369" spans="1:8">
      <c r="A369" s="134">
        <f>A367+1</f>
        <v>252</v>
      </c>
      <c r="B369" s="24" t="s">
        <v>356</v>
      </c>
      <c r="C369" s="25"/>
      <c r="D369" s="26"/>
      <c r="E369" s="26"/>
      <c r="F369" s="59"/>
      <c r="H369" s="84"/>
    </row>
    <row r="370" spans="1:8">
      <c r="A370" s="134"/>
      <c r="B370" s="24" t="s">
        <v>311</v>
      </c>
      <c r="C370" s="25" t="s">
        <v>8</v>
      </c>
      <c r="D370" s="26">
        <v>1</v>
      </c>
      <c r="E370" s="26"/>
      <c r="F370" s="59">
        <f t="shared" si="16"/>
        <v>0</v>
      </c>
      <c r="H370" s="84"/>
    </row>
    <row r="371" spans="1:8">
      <c r="A371" s="134">
        <f>A369+1</f>
        <v>253</v>
      </c>
      <c r="B371" s="24" t="s">
        <v>357</v>
      </c>
      <c r="C371" s="25"/>
      <c r="D371" s="26"/>
      <c r="E371" s="26"/>
      <c r="F371" s="59"/>
      <c r="H371" s="84"/>
    </row>
    <row r="372" spans="1:8">
      <c r="A372" s="134"/>
      <c r="B372" s="24" t="s">
        <v>311</v>
      </c>
      <c r="C372" s="25" t="s">
        <v>8</v>
      </c>
      <c r="D372" s="26">
        <v>1</v>
      </c>
      <c r="E372" s="26"/>
      <c r="F372" s="59">
        <f t="shared" si="16"/>
        <v>0</v>
      </c>
      <c r="H372" s="84"/>
    </row>
    <row r="373" spans="1:8">
      <c r="A373" s="134">
        <f t="shared" ref="A373" si="27">A371+1</f>
        <v>254</v>
      </c>
      <c r="B373" s="24" t="s">
        <v>358</v>
      </c>
      <c r="C373" s="25"/>
      <c r="D373" s="26"/>
      <c r="E373" s="26"/>
      <c r="F373" s="59"/>
      <c r="H373" s="84"/>
    </row>
    <row r="374" spans="1:8">
      <c r="A374" s="134"/>
      <c r="B374" s="24" t="s">
        <v>311</v>
      </c>
      <c r="C374" s="25" t="s">
        <v>8</v>
      </c>
      <c r="D374" s="26">
        <v>1</v>
      </c>
      <c r="E374" s="26"/>
      <c r="F374" s="59">
        <f t="shared" ref="F374:F436" si="28">D374*E374</f>
        <v>0</v>
      </c>
      <c r="H374" s="84"/>
    </row>
    <row r="375" spans="1:8">
      <c r="A375" s="134">
        <f t="shared" ref="A375" si="29">A373+1</f>
        <v>255</v>
      </c>
      <c r="B375" s="24" t="s">
        <v>359</v>
      </c>
      <c r="C375" s="25"/>
      <c r="D375" s="26"/>
      <c r="E375" s="26"/>
      <c r="F375" s="59"/>
      <c r="H375" s="84"/>
    </row>
    <row r="376" spans="1:8">
      <c r="A376" s="134"/>
      <c r="B376" s="24" t="s">
        <v>311</v>
      </c>
      <c r="C376" s="25" t="s">
        <v>8</v>
      </c>
      <c r="D376" s="26">
        <v>1</v>
      </c>
      <c r="E376" s="26"/>
      <c r="F376" s="59">
        <f t="shared" si="28"/>
        <v>0</v>
      </c>
      <c r="H376" s="84"/>
    </row>
    <row r="377" spans="1:8">
      <c r="A377" s="134">
        <f t="shared" ref="A377" si="30">A375+1</f>
        <v>256</v>
      </c>
      <c r="B377" s="24" t="s">
        <v>360</v>
      </c>
      <c r="C377" s="25"/>
      <c r="D377" s="26"/>
      <c r="E377" s="26"/>
      <c r="F377" s="59"/>
      <c r="H377" s="84"/>
    </row>
    <row r="378" spans="1:8">
      <c r="A378" s="134"/>
      <c r="B378" s="24" t="s">
        <v>311</v>
      </c>
      <c r="C378" s="25" t="s">
        <v>8</v>
      </c>
      <c r="D378" s="26">
        <v>1</v>
      </c>
      <c r="E378" s="26"/>
      <c r="F378" s="59">
        <f t="shared" si="28"/>
        <v>0</v>
      </c>
      <c r="H378" s="84"/>
    </row>
    <row r="379" spans="1:8">
      <c r="A379" s="134">
        <f t="shared" ref="A379:A427" si="31">A377+1</f>
        <v>257</v>
      </c>
      <c r="B379" s="24" t="s">
        <v>361</v>
      </c>
      <c r="C379" s="25"/>
      <c r="D379" s="26"/>
      <c r="E379" s="26"/>
      <c r="F379" s="59"/>
      <c r="H379" s="84"/>
    </row>
    <row r="380" spans="1:8">
      <c r="A380" s="134"/>
      <c r="B380" s="24" t="s">
        <v>311</v>
      </c>
      <c r="C380" s="25" t="s">
        <v>8</v>
      </c>
      <c r="D380" s="26">
        <v>1</v>
      </c>
      <c r="E380" s="26"/>
      <c r="F380" s="59">
        <f t="shared" si="28"/>
        <v>0</v>
      </c>
      <c r="H380" s="84"/>
    </row>
    <row r="381" spans="1:8">
      <c r="A381" s="134">
        <f t="shared" si="31"/>
        <v>258</v>
      </c>
      <c r="B381" s="24" t="s">
        <v>362</v>
      </c>
      <c r="C381" s="25"/>
      <c r="D381" s="26"/>
      <c r="E381" s="26"/>
      <c r="F381" s="59"/>
      <c r="H381" s="84"/>
    </row>
    <row r="382" spans="1:8">
      <c r="A382" s="134"/>
      <c r="B382" s="24" t="s">
        <v>311</v>
      </c>
      <c r="C382" s="25" t="s">
        <v>8</v>
      </c>
      <c r="D382" s="26">
        <v>1</v>
      </c>
      <c r="E382" s="26"/>
      <c r="F382" s="59">
        <f t="shared" si="28"/>
        <v>0</v>
      </c>
      <c r="H382" s="84"/>
    </row>
    <row r="383" spans="1:8">
      <c r="A383" s="134">
        <f t="shared" si="31"/>
        <v>259</v>
      </c>
      <c r="B383" s="24" t="s">
        <v>363</v>
      </c>
      <c r="C383" s="25"/>
      <c r="D383" s="26"/>
      <c r="E383" s="26"/>
      <c r="F383" s="59"/>
      <c r="H383" s="84"/>
    </row>
    <row r="384" spans="1:8">
      <c r="A384" s="134"/>
      <c r="B384" s="24" t="s">
        <v>311</v>
      </c>
      <c r="C384" s="25" t="s">
        <v>8</v>
      </c>
      <c r="D384" s="26">
        <v>1</v>
      </c>
      <c r="E384" s="26"/>
      <c r="F384" s="59">
        <f t="shared" si="28"/>
        <v>0</v>
      </c>
      <c r="H384" s="84"/>
    </row>
    <row r="385" spans="1:8">
      <c r="A385" s="134">
        <f t="shared" si="31"/>
        <v>260</v>
      </c>
      <c r="B385" s="24" t="s">
        <v>364</v>
      </c>
      <c r="C385" s="25"/>
      <c r="D385" s="26"/>
      <c r="E385" s="26"/>
      <c r="F385" s="59"/>
      <c r="H385" s="84"/>
    </row>
    <row r="386" spans="1:8">
      <c r="A386" s="134"/>
      <c r="B386" s="24" t="s">
        <v>311</v>
      </c>
      <c r="C386" s="25" t="s">
        <v>8</v>
      </c>
      <c r="D386" s="26">
        <v>1</v>
      </c>
      <c r="E386" s="26"/>
      <c r="F386" s="59">
        <f t="shared" si="28"/>
        <v>0</v>
      </c>
      <c r="H386" s="84"/>
    </row>
    <row r="387" spans="1:8">
      <c r="A387" s="134">
        <f t="shared" si="31"/>
        <v>261</v>
      </c>
      <c r="B387" s="24" t="s">
        <v>365</v>
      </c>
      <c r="C387" s="25"/>
      <c r="D387" s="26"/>
      <c r="E387" s="26"/>
      <c r="F387" s="59"/>
      <c r="H387" s="84"/>
    </row>
    <row r="388" spans="1:8">
      <c r="A388" s="134"/>
      <c r="B388" s="24" t="s">
        <v>311</v>
      </c>
      <c r="C388" s="25" t="s">
        <v>8</v>
      </c>
      <c r="D388" s="26">
        <v>1</v>
      </c>
      <c r="E388" s="26"/>
      <c r="F388" s="59">
        <f t="shared" si="28"/>
        <v>0</v>
      </c>
      <c r="H388" s="84"/>
    </row>
    <row r="389" spans="1:8">
      <c r="A389" s="134">
        <f t="shared" si="31"/>
        <v>262</v>
      </c>
      <c r="B389" s="24" t="s">
        <v>366</v>
      </c>
      <c r="C389" s="25"/>
      <c r="D389" s="26"/>
      <c r="E389" s="26"/>
      <c r="F389" s="59"/>
      <c r="H389" s="84"/>
    </row>
    <row r="390" spans="1:8">
      <c r="A390" s="134"/>
      <c r="B390" s="24" t="s">
        <v>311</v>
      </c>
      <c r="C390" s="25" t="s">
        <v>8</v>
      </c>
      <c r="D390" s="26">
        <v>1</v>
      </c>
      <c r="E390" s="26"/>
      <c r="F390" s="59">
        <f t="shared" si="28"/>
        <v>0</v>
      </c>
      <c r="H390" s="84"/>
    </row>
    <row r="391" spans="1:8">
      <c r="A391" s="134">
        <f>A389+1</f>
        <v>263</v>
      </c>
      <c r="B391" s="24" t="s">
        <v>816</v>
      </c>
      <c r="C391" s="25"/>
      <c r="D391" s="26"/>
      <c r="E391" s="26"/>
      <c r="F391" s="59"/>
      <c r="H391" s="84"/>
    </row>
    <row r="392" spans="1:8">
      <c r="A392" s="134"/>
      <c r="B392" s="24" t="s">
        <v>311</v>
      </c>
      <c r="C392" s="25" t="s">
        <v>8</v>
      </c>
      <c r="D392" s="26">
        <v>1</v>
      </c>
      <c r="E392" s="26"/>
      <c r="F392" s="59">
        <f t="shared" si="28"/>
        <v>0</v>
      </c>
      <c r="H392" s="84"/>
    </row>
    <row r="393" spans="1:8">
      <c r="A393" s="134">
        <f t="shared" si="31"/>
        <v>264</v>
      </c>
      <c r="B393" s="24" t="s">
        <v>367</v>
      </c>
      <c r="C393" s="25"/>
      <c r="D393" s="26"/>
      <c r="E393" s="26"/>
      <c r="F393" s="59"/>
      <c r="H393" s="84"/>
    </row>
    <row r="394" spans="1:8">
      <c r="A394" s="134"/>
      <c r="B394" s="24" t="s">
        <v>311</v>
      </c>
      <c r="C394" s="25" t="s">
        <v>8</v>
      </c>
      <c r="D394" s="26">
        <v>1</v>
      </c>
      <c r="E394" s="26"/>
      <c r="F394" s="59">
        <f t="shared" si="28"/>
        <v>0</v>
      </c>
      <c r="H394" s="84"/>
    </row>
    <row r="395" spans="1:8">
      <c r="A395" s="134">
        <f t="shared" si="31"/>
        <v>265</v>
      </c>
      <c r="B395" s="24" t="s">
        <v>368</v>
      </c>
      <c r="C395" s="25"/>
      <c r="D395" s="26"/>
      <c r="E395" s="26"/>
      <c r="F395" s="59"/>
      <c r="H395" s="84"/>
    </row>
    <row r="396" spans="1:8">
      <c r="A396" s="134"/>
      <c r="B396" s="24" t="s">
        <v>311</v>
      </c>
      <c r="C396" s="25" t="s">
        <v>8</v>
      </c>
      <c r="D396" s="26">
        <v>1</v>
      </c>
      <c r="E396" s="26"/>
      <c r="F396" s="59">
        <f t="shared" si="28"/>
        <v>0</v>
      </c>
      <c r="H396" s="84"/>
    </row>
    <row r="397" spans="1:8">
      <c r="A397" s="134">
        <f t="shared" si="31"/>
        <v>266</v>
      </c>
      <c r="B397" s="24" t="s">
        <v>369</v>
      </c>
      <c r="C397" s="25"/>
      <c r="D397" s="26"/>
      <c r="E397" s="26"/>
      <c r="F397" s="59"/>
      <c r="H397" s="84"/>
    </row>
    <row r="398" spans="1:8">
      <c r="A398" s="134"/>
      <c r="B398" s="24" t="s">
        <v>311</v>
      </c>
      <c r="C398" s="25" t="s">
        <v>8</v>
      </c>
      <c r="D398" s="26">
        <v>1</v>
      </c>
      <c r="E398" s="26"/>
      <c r="F398" s="59">
        <f t="shared" si="28"/>
        <v>0</v>
      </c>
      <c r="H398" s="84"/>
    </row>
    <row r="399" spans="1:8" ht="34.5" customHeight="1">
      <c r="A399" s="134">
        <f t="shared" si="31"/>
        <v>267</v>
      </c>
      <c r="B399" s="24" t="s">
        <v>710</v>
      </c>
      <c r="C399" s="25"/>
      <c r="D399" s="26"/>
      <c r="E399" s="26"/>
      <c r="F399" s="59"/>
      <c r="H399" s="84"/>
    </row>
    <row r="400" spans="1:8">
      <c r="A400" s="134"/>
      <c r="B400" s="24" t="s">
        <v>311</v>
      </c>
      <c r="C400" s="25" t="s">
        <v>8</v>
      </c>
      <c r="D400" s="26">
        <v>1</v>
      </c>
      <c r="E400" s="26"/>
      <c r="F400" s="59">
        <f t="shared" si="28"/>
        <v>0</v>
      </c>
      <c r="H400" s="84"/>
    </row>
    <row r="401" spans="1:8">
      <c r="A401" s="134">
        <f t="shared" si="31"/>
        <v>268</v>
      </c>
      <c r="B401" s="24" t="s">
        <v>370</v>
      </c>
      <c r="C401" s="25"/>
      <c r="D401" s="26"/>
      <c r="E401" s="26"/>
      <c r="F401" s="59"/>
      <c r="H401" s="84"/>
    </row>
    <row r="402" spans="1:8">
      <c r="A402" s="134"/>
      <c r="B402" s="24" t="s">
        <v>311</v>
      </c>
      <c r="C402" s="25" t="s">
        <v>8</v>
      </c>
      <c r="D402" s="26">
        <v>1</v>
      </c>
      <c r="E402" s="26"/>
      <c r="F402" s="59">
        <f t="shared" si="28"/>
        <v>0</v>
      </c>
      <c r="H402" s="84"/>
    </row>
    <row r="403" spans="1:8">
      <c r="A403" s="134">
        <f t="shared" si="31"/>
        <v>269</v>
      </c>
      <c r="B403" s="24" t="s">
        <v>371</v>
      </c>
      <c r="C403" s="25"/>
      <c r="D403" s="26"/>
      <c r="E403" s="26"/>
      <c r="F403" s="59"/>
      <c r="H403" s="84"/>
    </row>
    <row r="404" spans="1:8">
      <c r="A404" s="134"/>
      <c r="B404" s="24" t="s">
        <v>311</v>
      </c>
      <c r="C404" s="25" t="s">
        <v>8</v>
      </c>
      <c r="D404" s="26">
        <v>1</v>
      </c>
      <c r="E404" s="26"/>
      <c r="F404" s="59">
        <f t="shared" si="28"/>
        <v>0</v>
      </c>
      <c r="H404" s="84"/>
    </row>
    <row r="405" spans="1:8">
      <c r="A405" s="134">
        <f t="shared" si="31"/>
        <v>270</v>
      </c>
      <c r="B405" s="24" t="s">
        <v>372</v>
      </c>
      <c r="C405" s="25"/>
      <c r="D405" s="26"/>
      <c r="E405" s="26"/>
      <c r="F405" s="59"/>
      <c r="H405" s="84"/>
    </row>
    <row r="406" spans="1:8">
      <c r="A406" s="134"/>
      <c r="B406" s="24" t="s">
        <v>311</v>
      </c>
      <c r="C406" s="25" t="s">
        <v>8</v>
      </c>
      <c r="D406" s="26">
        <v>1</v>
      </c>
      <c r="E406" s="26"/>
      <c r="F406" s="59">
        <f t="shared" si="28"/>
        <v>0</v>
      </c>
      <c r="H406" s="84"/>
    </row>
    <row r="407" spans="1:8">
      <c r="A407" s="134">
        <f t="shared" si="31"/>
        <v>271</v>
      </c>
      <c r="B407" s="24" t="s">
        <v>373</v>
      </c>
      <c r="C407" s="25"/>
      <c r="D407" s="26"/>
      <c r="E407" s="26"/>
      <c r="F407" s="59"/>
      <c r="H407" s="84"/>
    </row>
    <row r="408" spans="1:8">
      <c r="A408" s="134"/>
      <c r="B408" s="24" t="s">
        <v>311</v>
      </c>
      <c r="C408" s="25" t="s">
        <v>8</v>
      </c>
      <c r="D408" s="26">
        <v>1</v>
      </c>
      <c r="E408" s="26"/>
      <c r="F408" s="59">
        <f t="shared" si="28"/>
        <v>0</v>
      </c>
      <c r="H408" s="84"/>
    </row>
    <row r="409" spans="1:8">
      <c r="A409" s="134">
        <f t="shared" si="31"/>
        <v>272</v>
      </c>
      <c r="B409" s="24" t="s">
        <v>374</v>
      </c>
      <c r="C409" s="25"/>
      <c r="D409" s="26"/>
      <c r="E409" s="26"/>
      <c r="F409" s="59"/>
      <c r="H409" s="84"/>
    </row>
    <row r="410" spans="1:8">
      <c r="A410" s="134"/>
      <c r="B410" s="24" t="s">
        <v>311</v>
      </c>
      <c r="C410" s="25" t="s">
        <v>8</v>
      </c>
      <c r="D410" s="26">
        <v>1</v>
      </c>
      <c r="E410" s="26"/>
      <c r="F410" s="59">
        <f t="shared" si="28"/>
        <v>0</v>
      </c>
      <c r="H410" s="84"/>
    </row>
    <row r="411" spans="1:8">
      <c r="A411" s="134">
        <f t="shared" si="31"/>
        <v>273</v>
      </c>
      <c r="B411" s="24" t="s">
        <v>375</v>
      </c>
      <c r="C411" s="25"/>
      <c r="D411" s="26"/>
      <c r="E411" s="26"/>
      <c r="F411" s="59"/>
      <c r="H411" s="84"/>
    </row>
    <row r="412" spans="1:8">
      <c r="A412" s="134"/>
      <c r="B412" s="24" t="s">
        <v>311</v>
      </c>
      <c r="C412" s="25" t="s">
        <v>8</v>
      </c>
      <c r="D412" s="26">
        <v>1</v>
      </c>
      <c r="E412" s="26"/>
      <c r="F412" s="59">
        <f t="shared" si="28"/>
        <v>0</v>
      </c>
      <c r="H412" s="84"/>
    </row>
    <row r="413" spans="1:8">
      <c r="A413" s="134">
        <f t="shared" si="31"/>
        <v>274</v>
      </c>
      <c r="B413" s="24" t="s">
        <v>376</v>
      </c>
      <c r="C413" s="25"/>
      <c r="D413" s="26"/>
      <c r="E413" s="26"/>
      <c r="F413" s="59"/>
      <c r="H413" s="84"/>
    </row>
    <row r="414" spans="1:8">
      <c r="A414" s="134"/>
      <c r="B414" s="24" t="s">
        <v>311</v>
      </c>
      <c r="C414" s="25" t="s">
        <v>8</v>
      </c>
      <c r="D414" s="26">
        <v>1</v>
      </c>
      <c r="E414" s="26"/>
      <c r="F414" s="59">
        <f t="shared" si="28"/>
        <v>0</v>
      </c>
      <c r="H414" s="84"/>
    </row>
    <row r="415" spans="1:8">
      <c r="A415" s="134">
        <f>A413+1</f>
        <v>275</v>
      </c>
      <c r="B415" s="24" t="s">
        <v>377</v>
      </c>
      <c r="C415" s="25"/>
      <c r="D415" s="26"/>
      <c r="E415" s="26"/>
      <c r="F415" s="59"/>
      <c r="H415" s="84"/>
    </row>
    <row r="416" spans="1:8">
      <c r="A416" s="134"/>
      <c r="B416" s="24" t="s">
        <v>311</v>
      </c>
      <c r="C416" s="25" t="s">
        <v>8</v>
      </c>
      <c r="D416" s="26">
        <v>1</v>
      </c>
      <c r="E416" s="26"/>
      <c r="F416" s="59">
        <f t="shared" si="28"/>
        <v>0</v>
      </c>
      <c r="H416" s="84"/>
    </row>
    <row r="417" spans="1:8">
      <c r="A417" s="134">
        <f t="shared" si="31"/>
        <v>276</v>
      </c>
      <c r="B417" s="24" t="s">
        <v>378</v>
      </c>
      <c r="C417" s="25"/>
      <c r="D417" s="26"/>
      <c r="E417" s="26"/>
      <c r="F417" s="59"/>
      <c r="H417" s="84"/>
    </row>
    <row r="418" spans="1:8">
      <c r="A418" s="134"/>
      <c r="B418" s="24" t="s">
        <v>311</v>
      </c>
      <c r="C418" s="25" t="s">
        <v>8</v>
      </c>
      <c r="D418" s="26">
        <v>1</v>
      </c>
      <c r="E418" s="26"/>
      <c r="F418" s="59">
        <f t="shared" si="28"/>
        <v>0</v>
      </c>
      <c r="H418" s="84"/>
    </row>
    <row r="419" spans="1:8">
      <c r="A419" s="134">
        <f t="shared" si="31"/>
        <v>277</v>
      </c>
      <c r="B419" s="24" t="s">
        <v>379</v>
      </c>
      <c r="C419" s="25"/>
      <c r="D419" s="26"/>
      <c r="E419" s="26"/>
      <c r="F419" s="59"/>
      <c r="H419" s="84"/>
    </row>
    <row r="420" spans="1:8">
      <c r="A420" s="134"/>
      <c r="B420" s="24" t="s">
        <v>311</v>
      </c>
      <c r="C420" s="25" t="s">
        <v>8</v>
      </c>
      <c r="D420" s="26">
        <v>1</v>
      </c>
      <c r="E420" s="26"/>
      <c r="F420" s="59">
        <f t="shared" si="28"/>
        <v>0</v>
      </c>
      <c r="H420" s="84"/>
    </row>
    <row r="421" spans="1:8">
      <c r="A421" s="134">
        <f t="shared" si="31"/>
        <v>278</v>
      </c>
      <c r="B421" s="24" t="s">
        <v>380</v>
      </c>
      <c r="C421" s="25"/>
      <c r="D421" s="26"/>
      <c r="E421" s="26"/>
      <c r="F421" s="59"/>
      <c r="H421" s="84"/>
    </row>
    <row r="422" spans="1:8">
      <c r="A422" s="134"/>
      <c r="B422" s="24" t="s">
        <v>311</v>
      </c>
      <c r="C422" s="25" t="s">
        <v>8</v>
      </c>
      <c r="D422" s="26">
        <v>1</v>
      </c>
      <c r="E422" s="26"/>
      <c r="F422" s="59">
        <f t="shared" si="28"/>
        <v>0</v>
      </c>
      <c r="H422" s="84"/>
    </row>
    <row r="423" spans="1:8">
      <c r="A423" s="134">
        <f t="shared" si="31"/>
        <v>279</v>
      </c>
      <c r="B423" s="24" t="s">
        <v>770</v>
      </c>
      <c r="C423" s="25"/>
      <c r="D423" s="26"/>
      <c r="E423" s="26"/>
      <c r="F423" s="59"/>
      <c r="H423" s="84"/>
    </row>
    <row r="424" spans="1:8">
      <c r="A424" s="134"/>
      <c r="B424" s="24" t="s">
        <v>311</v>
      </c>
      <c r="C424" s="25" t="s">
        <v>8</v>
      </c>
      <c r="D424" s="26">
        <v>1</v>
      </c>
      <c r="E424" s="26"/>
      <c r="F424" s="59">
        <f t="shared" si="28"/>
        <v>0</v>
      </c>
      <c r="H424" s="84"/>
    </row>
    <row r="425" spans="1:8">
      <c r="A425" s="134">
        <f t="shared" si="31"/>
        <v>280</v>
      </c>
      <c r="B425" s="24" t="s">
        <v>460</v>
      </c>
      <c r="C425" s="25"/>
      <c r="D425" s="26"/>
      <c r="E425" s="26"/>
      <c r="F425" s="59"/>
      <c r="H425" s="84"/>
    </row>
    <row r="426" spans="1:8">
      <c r="A426" s="134"/>
      <c r="B426" s="24" t="s">
        <v>311</v>
      </c>
      <c r="C426" s="25" t="s">
        <v>8</v>
      </c>
      <c r="D426" s="26">
        <v>1</v>
      </c>
      <c r="E426" s="26"/>
      <c r="F426" s="59">
        <f t="shared" si="28"/>
        <v>0</v>
      </c>
      <c r="H426" s="84"/>
    </row>
    <row r="427" spans="1:8">
      <c r="A427" s="134">
        <f t="shared" si="31"/>
        <v>281</v>
      </c>
      <c r="B427" s="24" t="s">
        <v>461</v>
      </c>
      <c r="C427" s="25"/>
      <c r="D427" s="26"/>
      <c r="E427" s="26"/>
      <c r="F427" s="59"/>
      <c r="H427" s="84"/>
    </row>
    <row r="428" spans="1:8">
      <c r="A428" s="134"/>
      <c r="B428" s="24" t="s">
        <v>311</v>
      </c>
      <c r="C428" s="25" t="s">
        <v>8</v>
      </c>
      <c r="D428" s="26">
        <v>1</v>
      </c>
      <c r="E428" s="26"/>
      <c r="F428" s="59">
        <f t="shared" si="28"/>
        <v>0</v>
      </c>
      <c r="H428" s="84"/>
    </row>
    <row r="429" spans="1:8">
      <c r="A429" s="134">
        <f>A427+1</f>
        <v>282</v>
      </c>
      <c r="B429" s="24" t="s">
        <v>459</v>
      </c>
      <c r="C429" s="25"/>
      <c r="D429" s="26"/>
      <c r="E429" s="26"/>
      <c r="F429" s="59"/>
      <c r="H429" s="84"/>
    </row>
    <row r="430" spans="1:8">
      <c r="A430" s="134"/>
      <c r="B430" s="24" t="s">
        <v>311</v>
      </c>
      <c r="C430" s="25" t="s">
        <v>8</v>
      </c>
      <c r="D430" s="26">
        <v>1</v>
      </c>
      <c r="E430" s="26"/>
      <c r="F430" s="59">
        <f t="shared" si="28"/>
        <v>0</v>
      </c>
      <c r="H430" s="84"/>
    </row>
    <row r="431" spans="1:8">
      <c r="A431" s="134">
        <f>A429+1</f>
        <v>283</v>
      </c>
      <c r="B431" s="24" t="s">
        <v>381</v>
      </c>
      <c r="C431" s="25"/>
      <c r="D431" s="26"/>
      <c r="E431" s="26"/>
      <c r="F431" s="59"/>
      <c r="H431" s="84"/>
    </row>
    <row r="432" spans="1:8">
      <c r="A432" s="134"/>
      <c r="B432" s="24" t="s">
        <v>311</v>
      </c>
      <c r="C432" s="25" t="s">
        <v>8</v>
      </c>
      <c r="D432" s="26">
        <v>1</v>
      </c>
      <c r="E432" s="26"/>
      <c r="F432" s="59">
        <f t="shared" si="28"/>
        <v>0</v>
      </c>
      <c r="H432" s="84"/>
    </row>
    <row r="433" spans="1:8">
      <c r="A433" s="134">
        <f>A431+1</f>
        <v>284</v>
      </c>
      <c r="B433" s="24" t="s">
        <v>382</v>
      </c>
      <c r="C433" s="25"/>
      <c r="D433" s="26"/>
      <c r="E433" s="26"/>
      <c r="F433" s="59"/>
      <c r="H433" s="84"/>
    </row>
    <row r="434" spans="1:8">
      <c r="A434" s="134"/>
      <c r="B434" s="24" t="s">
        <v>311</v>
      </c>
      <c r="C434" s="25" t="s">
        <v>8</v>
      </c>
      <c r="D434" s="26">
        <v>1</v>
      </c>
      <c r="E434" s="26"/>
      <c r="F434" s="59">
        <f t="shared" si="28"/>
        <v>0</v>
      </c>
      <c r="H434" s="84"/>
    </row>
    <row r="435" spans="1:8">
      <c r="A435" s="134">
        <f>A433+1</f>
        <v>285</v>
      </c>
      <c r="B435" s="24" t="s">
        <v>383</v>
      </c>
      <c r="C435" s="25"/>
      <c r="D435" s="26"/>
      <c r="E435" s="26"/>
      <c r="F435" s="59"/>
      <c r="H435" s="84"/>
    </row>
    <row r="436" spans="1:8" ht="18" customHeight="1">
      <c r="A436" s="134"/>
      <c r="B436" s="24" t="s">
        <v>311</v>
      </c>
      <c r="C436" s="25" t="s">
        <v>8</v>
      </c>
      <c r="D436" s="26">
        <v>1</v>
      </c>
      <c r="E436" s="26"/>
      <c r="F436" s="59">
        <f t="shared" si="28"/>
        <v>0</v>
      </c>
      <c r="H436" s="84"/>
    </row>
    <row r="437" spans="1:8">
      <c r="A437" s="134">
        <f>A435+1</f>
        <v>286</v>
      </c>
      <c r="B437" s="24" t="s">
        <v>384</v>
      </c>
      <c r="C437" s="25"/>
      <c r="D437" s="26"/>
      <c r="E437" s="26"/>
      <c r="F437" s="59"/>
      <c r="H437" s="84"/>
    </row>
    <row r="438" spans="1:8">
      <c r="A438" s="134"/>
      <c r="B438" s="24" t="s">
        <v>311</v>
      </c>
      <c r="C438" s="25" t="s">
        <v>8</v>
      </c>
      <c r="D438" s="26">
        <v>1</v>
      </c>
      <c r="E438" s="26"/>
      <c r="F438" s="59">
        <f t="shared" ref="F438:F499" si="32">D438*E438</f>
        <v>0</v>
      </c>
      <c r="H438" s="84"/>
    </row>
    <row r="439" spans="1:8">
      <c r="A439" s="134">
        <f>A437+1</f>
        <v>287</v>
      </c>
      <c r="B439" s="24" t="s">
        <v>385</v>
      </c>
      <c r="C439" s="25"/>
      <c r="D439" s="26"/>
      <c r="E439" s="26"/>
      <c r="F439" s="59"/>
      <c r="H439" s="84"/>
    </row>
    <row r="440" spans="1:8">
      <c r="A440" s="134"/>
      <c r="B440" s="24" t="s">
        <v>311</v>
      </c>
      <c r="C440" s="25" t="s">
        <v>8</v>
      </c>
      <c r="D440" s="26">
        <v>4</v>
      </c>
      <c r="E440" s="26"/>
      <c r="F440" s="59">
        <f t="shared" si="32"/>
        <v>0</v>
      </c>
      <c r="H440" s="84"/>
    </row>
    <row r="441" spans="1:8">
      <c r="A441" s="121"/>
      <c r="B441" s="42" t="s">
        <v>386</v>
      </c>
      <c r="C441" s="25"/>
      <c r="D441" s="26"/>
      <c r="E441" s="26"/>
      <c r="F441" s="59"/>
      <c r="H441" s="84"/>
    </row>
    <row r="442" spans="1:8">
      <c r="A442" s="134">
        <f>A439+1</f>
        <v>288</v>
      </c>
      <c r="B442" s="24" t="s">
        <v>387</v>
      </c>
      <c r="C442" s="25"/>
      <c r="D442" s="26"/>
      <c r="E442" s="26"/>
      <c r="F442" s="59"/>
      <c r="H442" s="84"/>
    </row>
    <row r="443" spans="1:8">
      <c r="A443" s="134"/>
      <c r="B443" s="24" t="s">
        <v>315</v>
      </c>
      <c r="C443" s="25" t="s">
        <v>293</v>
      </c>
      <c r="D443" s="26">
        <v>4650</v>
      </c>
      <c r="E443" s="26"/>
      <c r="F443" s="59">
        <f t="shared" si="32"/>
        <v>0</v>
      </c>
      <c r="H443" s="84"/>
    </row>
    <row r="444" spans="1:8">
      <c r="A444" s="134">
        <f>A442+1</f>
        <v>289</v>
      </c>
      <c r="B444" s="24" t="s">
        <v>771</v>
      </c>
      <c r="C444" s="25"/>
      <c r="D444" s="26"/>
      <c r="E444" s="26"/>
      <c r="F444" s="59"/>
      <c r="H444" s="84"/>
    </row>
    <row r="445" spans="1:8">
      <c r="A445" s="134"/>
      <c r="B445" s="24" t="s">
        <v>315</v>
      </c>
      <c r="C445" s="25" t="s">
        <v>293</v>
      </c>
      <c r="D445" s="26">
        <v>672</v>
      </c>
      <c r="E445" s="26"/>
      <c r="F445" s="59">
        <f t="shared" si="32"/>
        <v>0</v>
      </c>
      <c r="H445" s="84"/>
    </row>
    <row r="446" spans="1:8">
      <c r="A446" s="134">
        <f>A444+1</f>
        <v>290</v>
      </c>
      <c r="B446" s="24" t="s">
        <v>772</v>
      </c>
      <c r="C446" s="25"/>
      <c r="D446" s="26"/>
      <c r="E446" s="26"/>
      <c r="F446" s="59"/>
      <c r="H446" s="84"/>
    </row>
    <row r="447" spans="1:8">
      <c r="A447" s="134"/>
      <c r="B447" s="24" t="s">
        <v>315</v>
      </c>
      <c r="C447" s="25" t="s">
        <v>293</v>
      </c>
      <c r="D447" s="26">
        <v>1066</v>
      </c>
      <c r="E447" s="26"/>
      <c r="F447" s="59">
        <f t="shared" si="32"/>
        <v>0</v>
      </c>
      <c r="H447" s="84"/>
    </row>
    <row r="448" spans="1:8">
      <c r="A448" s="134">
        <f>A446+1</f>
        <v>291</v>
      </c>
      <c r="B448" s="24" t="s">
        <v>773</v>
      </c>
      <c r="C448" s="25"/>
      <c r="D448" s="26"/>
      <c r="E448" s="26"/>
      <c r="F448" s="59"/>
      <c r="H448" s="84"/>
    </row>
    <row r="449" spans="1:8">
      <c r="A449" s="134"/>
      <c r="B449" s="24" t="s">
        <v>315</v>
      </c>
      <c r="C449" s="25" t="s">
        <v>293</v>
      </c>
      <c r="D449" s="26">
        <v>1105</v>
      </c>
      <c r="E449" s="26"/>
      <c r="F449" s="59">
        <f t="shared" si="32"/>
        <v>0</v>
      </c>
      <c r="H449" s="84"/>
    </row>
    <row r="450" spans="1:8">
      <c r="A450" s="134">
        <f>A448+1</f>
        <v>292</v>
      </c>
      <c r="B450" s="24" t="s">
        <v>774</v>
      </c>
      <c r="C450" s="25"/>
      <c r="D450" s="26"/>
      <c r="E450" s="26"/>
      <c r="F450" s="59"/>
      <c r="H450" s="84"/>
    </row>
    <row r="451" spans="1:8">
      <c r="A451" s="134"/>
      <c r="B451" s="24" t="s">
        <v>315</v>
      </c>
      <c r="C451" s="25" t="s">
        <v>293</v>
      </c>
      <c r="D451" s="26">
        <v>1807</v>
      </c>
      <c r="E451" s="26"/>
      <c r="F451" s="59">
        <f t="shared" si="32"/>
        <v>0</v>
      </c>
      <c r="H451" s="84"/>
    </row>
    <row r="452" spans="1:8">
      <c r="A452" s="134">
        <f>A450+1</f>
        <v>293</v>
      </c>
      <c r="B452" s="24" t="s">
        <v>388</v>
      </c>
      <c r="C452" s="25"/>
      <c r="D452" s="26"/>
      <c r="E452" s="26"/>
      <c r="F452" s="59"/>
      <c r="H452" s="84"/>
    </row>
    <row r="453" spans="1:8">
      <c r="A453" s="134"/>
      <c r="B453" s="24" t="s">
        <v>311</v>
      </c>
      <c r="C453" s="25" t="s">
        <v>8</v>
      </c>
      <c r="D453" s="26">
        <v>42</v>
      </c>
      <c r="E453" s="26"/>
      <c r="F453" s="59">
        <f t="shared" si="32"/>
        <v>0</v>
      </c>
      <c r="H453" s="84"/>
    </row>
    <row r="454" spans="1:8">
      <c r="A454" s="134">
        <f>A452+1</f>
        <v>294</v>
      </c>
      <c r="B454" s="24" t="s">
        <v>389</v>
      </c>
      <c r="C454" s="25"/>
      <c r="D454" s="26"/>
      <c r="E454" s="26"/>
      <c r="F454" s="59"/>
      <c r="H454" s="84"/>
    </row>
    <row r="455" spans="1:8">
      <c r="A455" s="134"/>
      <c r="B455" s="24" t="s">
        <v>311</v>
      </c>
      <c r="C455" s="25" t="s">
        <v>8</v>
      </c>
      <c r="D455" s="26">
        <v>84</v>
      </c>
      <c r="E455" s="26"/>
      <c r="F455" s="59">
        <f t="shared" si="32"/>
        <v>0</v>
      </c>
      <c r="H455" s="84"/>
    </row>
    <row r="456" spans="1:8">
      <c r="A456" s="121"/>
      <c r="B456" s="42" t="s">
        <v>429</v>
      </c>
      <c r="C456" s="25"/>
      <c r="D456" s="26"/>
      <c r="E456" s="26"/>
      <c r="F456" s="59"/>
      <c r="H456" s="84"/>
    </row>
    <row r="457" spans="1:8">
      <c r="A457" s="134">
        <f>A454+1</f>
        <v>295</v>
      </c>
      <c r="B457" s="24" t="s">
        <v>390</v>
      </c>
      <c r="C457" s="25"/>
      <c r="D457" s="26"/>
      <c r="E457" s="26"/>
      <c r="F457" s="59"/>
      <c r="H457" s="84"/>
    </row>
    <row r="458" spans="1:8">
      <c r="A458" s="134"/>
      <c r="B458" s="24" t="s">
        <v>315</v>
      </c>
      <c r="C458" s="25" t="s">
        <v>293</v>
      </c>
      <c r="D458" s="26">
        <v>750</v>
      </c>
      <c r="E458" s="26"/>
      <c r="F458" s="59">
        <f t="shared" si="32"/>
        <v>0</v>
      </c>
      <c r="H458" s="84"/>
    </row>
    <row r="459" spans="1:8">
      <c r="A459" s="134">
        <f>A457+1</f>
        <v>296</v>
      </c>
      <c r="B459" s="24" t="s">
        <v>391</v>
      </c>
      <c r="C459" s="25"/>
      <c r="D459" s="26"/>
      <c r="E459" s="26"/>
      <c r="F459" s="59"/>
      <c r="H459" s="84"/>
    </row>
    <row r="460" spans="1:8">
      <c r="A460" s="134"/>
      <c r="B460" s="24" t="s">
        <v>315</v>
      </c>
      <c r="C460" s="25" t="s">
        <v>293</v>
      </c>
      <c r="D460" s="26">
        <v>2344</v>
      </c>
      <c r="E460" s="26"/>
      <c r="F460" s="59">
        <f t="shared" si="32"/>
        <v>0</v>
      </c>
      <c r="H460" s="84"/>
    </row>
    <row r="461" spans="1:8">
      <c r="A461" s="135">
        <f>A459+1</f>
        <v>297</v>
      </c>
      <c r="B461" s="24" t="s">
        <v>392</v>
      </c>
      <c r="C461" s="25"/>
      <c r="D461" s="26"/>
      <c r="E461" s="26"/>
      <c r="F461" s="59"/>
      <c r="H461" s="84"/>
    </row>
    <row r="462" spans="1:8">
      <c r="A462" s="136"/>
      <c r="B462" s="24" t="s">
        <v>315</v>
      </c>
      <c r="C462" s="25" t="s">
        <v>293</v>
      </c>
      <c r="D462" s="26">
        <v>35</v>
      </c>
      <c r="E462" s="26"/>
      <c r="F462" s="59">
        <f t="shared" si="32"/>
        <v>0</v>
      </c>
      <c r="H462" s="84"/>
    </row>
    <row r="463" spans="1:8">
      <c r="A463" s="134">
        <f>A461+1</f>
        <v>298</v>
      </c>
      <c r="B463" s="24" t="s">
        <v>393</v>
      </c>
      <c r="C463" s="25"/>
      <c r="D463" s="26"/>
      <c r="E463" s="26"/>
      <c r="F463" s="59"/>
      <c r="H463" s="84"/>
    </row>
    <row r="464" spans="1:8">
      <c r="A464" s="134"/>
      <c r="B464" s="24" t="s">
        <v>315</v>
      </c>
      <c r="C464" s="25" t="s">
        <v>293</v>
      </c>
      <c r="D464" s="26">
        <v>15</v>
      </c>
      <c r="E464" s="26"/>
      <c r="F464" s="59">
        <f t="shared" si="32"/>
        <v>0</v>
      </c>
      <c r="H464" s="84"/>
    </row>
    <row r="465" spans="1:8">
      <c r="A465" s="134">
        <f t="shared" ref="A465:A495" si="33">A463+1</f>
        <v>299</v>
      </c>
      <c r="B465" s="24" t="s">
        <v>394</v>
      </c>
      <c r="C465" s="25"/>
      <c r="D465" s="26"/>
      <c r="E465" s="26"/>
      <c r="F465" s="59"/>
      <c r="H465" s="84"/>
    </row>
    <row r="466" spans="1:8" ht="21.75" customHeight="1">
      <c r="A466" s="134"/>
      <c r="B466" s="24" t="s">
        <v>315</v>
      </c>
      <c r="C466" s="25" t="s">
        <v>293</v>
      </c>
      <c r="D466" s="26">
        <v>486</v>
      </c>
      <c r="E466" s="26"/>
      <c r="F466" s="59">
        <f t="shared" si="32"/>
        <v>0</v>
      </c>
      <c r="H466" s="84"/>
    </row>
    <row r="467" spans="1:8">
      <c r="A467" s="134">
        <f t="shared" si="33"/>
        <v>300</v>
      </c>
      <c r="B467" s="24" t="s">
        <v>395</v>
      </c>
      <c r="C467" s="25"/>
      <c r="D467" s="26"/>
      <c r="E467" s="26"/>
      <c r="F467" s="59"/>
      <c r="H467" s="84"/>
    </row>
    <row r="468" spans="1:8">
      <c r="A468" s="134"/>
      <c r="B468" s="24" t="s">
        <v>315</v>
      </c>
      <c r="C468" s="25" t="s">
        <v>293</v>
      </c>
      <c r="D468" s="26">
        <v>407</v>
      </c>
      <c r="E468" s="26"/>
      <c r="F468" s="59">
        <f t="shared" si="32"/>
        <v>0</v>
      </c>
      <c r="H468" s="84"/>
    </row>
    <row r="469" spans="1:8">
      <c r="A469" s="134">
        <f t="shared" si="33"/>
        <v>301</v>
      </c>
      <c r="B469" s="24" t="s">
        <v>396</v>
      </c>
      <c r="C469" s="25"/>
      <c r="D469" s="26"/>
      <c r="E469" s="26"/>
      <c r="F469" s="59"/>
      <c r="H469" s="84"/>
    </row>
    <row r="470" spans="1:8">
      <c r="A470" s="134"/>
      <c r="B470" s="24" t="s">
        <v>315</v>
      </c>
      <c r="C470" s="25" t="s">
        <v>293</v>
      </c>
      <c r="D470" s="26">
        <v>138</v>
      </c>
      <c r="E470" s="26"/>
      <c r="F470" s="59">
        <f t="shared" si="32"/>
        <v>0</v>
      </c>
      <c r="H470" s="84"/>
    </row>
    <row r="471" spans="1:8">
      <c r="A471" s="134">
        <f t="shared" si="33"/>
        <v>302</v>
      </c>
      <c r="B471" s="24" t="s">
        <v>397</v>
      </c>
      <c r="C471" s="25"/>
      <c r="D471" s="26"/>
      <c r="E471" s="26"/>
      <c r="F471" s="59"/>
      <c r="H471" s="84"/>
    </row>
    <row r="472" spans="1:8">
      <c r="A472" s="134"/>
      <c r="B472" s="24" t="s">
        <v>315</v>
      </c>
      <c r="C472" s="25" t="s">
        <v>293</v>
      </c>
      <c r="D472" s="26">
        <v>35</v>
      </c>
      <c r="E472" s="26"/>
      <c r="F472" s="59">
        <f t="shared" si="32"/>
        <v>0</v>
      </c>
      <c r="H472" s="84"/>
    </row>
    <row r="473" spans="1:8">
      <c r="A473" s="134">
        <f t="shared" si="33"/>
        <v>303</v>
      </c>
      <c r="B473" s="24" t="s">
        <v>398</v>
      </c>
      <c r="C473" s="25"/>
      <c r="D473" s="26"/>
      <c r="E473" s="26"/>
      <c r="F473" s="59"/>
      <c r="H473" s="84"/>
    </row>
    <row r="474" spans="1:8">
      <c r="A474" s="134"/>
      <c r="B474" s="24" t="s">
        <v>315</v>
      </c>
      <c r="C474" s="25" t="s">
        <v>293</v>
      </c>
      <c r="D474" s="26">
        <v>674</v>
      </c>
      <c r="E474" s="26"/>
      <c r="F474" s="59">
        <f t="shared" si="32"/>
        <v>0</v>
      </c>
      <c r="H474" s="84"/>
    </row>
    <row r="475" spans="1:8">
      <c r="A475" s="134">
        <f t="shared" si="33"/>
        <v>304</v>
      </c>
      <c r="B475" s="24" t="s">
        <v>399</v>
      </c>
      <c r="C475" s="25"/>
      <c r="D475" s="26"/>
      <c r="E475" s="26"/>
      <c r="F475" s="59"/>
      <c r="H475" s="84"/>
    </row>
    <row r="476" spans="1:8">
      <c r="A476" s="134"/>
      <c r="B476" s="24" t="s">
        <v>315</v>
      </c>
      <c r="C476" s="25" t="s">
        <v>293</v>
      </c>
      <c r="D476" s="26">
        <v>518</v>
      </c>
      <c r="E476" s="26"/>
      <c r="F476" s="59">
        <f t="shared" si="32"/>
        <v>0</v>
      </c>
      <c r="H476" s="84"/>
    </row>
    <row r="477" spans="1:8">
      <c r="A477" s="134">
        <f t="shared" si="33"/>
        <v>305</v>
      </c>
      <c r="B477" s="24" t="s">
        <v>400</v>
      </c>
      <c r="C477" s="25"/>
      <c r="D477" s="26"/>
      <c r="E477" s="26"/>
      <c r="F477" s="59"/>
      <c r="H477" s="84"/>
    </row>
    <row r="478" spans="1:8">
      <c r="A478" s="134"/>
      <c r="B478" s="24" t="s">
        <v>315</v>
      </c>
      <c r="C478" s="25" t="s">
        <v>293</v>
      </c>
      <c r="D478" s="26">
        <v>330</v>
      </c>
      <c r="E478" s="26"/>
      <c r="F478" s="59">
        <f t="shared" si="32"/>
        <v>0</v>
      </c>
      <c r="H478" s="84"/>
    </row>
    <row r="479" spans="1:8">
      <c r="A479" s="134">
        <f t="shared" si="33"/>
        <v>306</v>
      </c>
      <c r="B479" s="24" t="s">
        <v>401</v>
      </c>
      <c r="C479" s="25"/>
      <c r="D479" s="26"/>
      <c r="E479" s="26"/>
      <c r="F479" s="59"/>
      <c r="H479" s="84"/>
    </row>
    <row r="480" spans="1:8">
      <c r="A480" s="134"/>
      <c r="B480" s="24" t="s">
        <v>315</v>
      </c>
      <c r="C480" s="25" t="s">
        <v>293</v>
      </c>
      <c r="D480" s="26">
        <v>680</v>
      </c>
      <c r="E480" s="26"/>
      <c r="F480" s="59">
        <f t="shared" si="32"/>
        <v>0</v>
      </c>
      <c r="H480" s="84"/>
    </row>
    <row r="481" spans="1:8">
      <c r="A481" s="134">
        <f t="shared" si="33"/>
        <v>307</v>
      </c>
      <c r="B481" s="24" t="s">
        <v>402</v>
      </c>
      <c r="C481" s="25"/>
      <c r="D481" s="26"/>
      <c r="E481" s="26"/>
      <c r="F481" s="59"/>
      <c r="H481" s="84"/>
    </row>
    <row r="482" spans="1:8">
      <c r="A482" s="134"/>
      <c r="B482" s="24" t="s">
        <v>315</v>
      </c>
      <c r="C482" s="25" t="s">
        <v>293</v>
      </c>
      <c r="D482" s="26">
        <v>723</v>
      </c>
      <c r="E482" s="26"/>
      <c r="F482" s="59">
        <f t="shared" si="32"/>
        <v>0</v>
      </c>
      <c r="H482" s="84"/>
    </row>
    <row r="483" spans="1:8">
      <c r="A483" s="134">
        <f>A481+1</f>
        <v>308</v>
      </c>
      <c r="B483" s="24" t="s">
        <v>403</v>
      </c>
      <c r="C483" s="25"/>
      <c r="D483" s="26"/>
      <c r="E483" s="26"/>
      <c r="F483" s="59"/>
      <c r="H483" s="84"/>
    </row>
    <row r="484" spans="1:8">
      <c r="A484" s="134"/>
      <c r="B484" s="24" t="s">
        <v>315</v>
      </c>
      <c r="C484" s="25" t="s">
        <v>293</v>
      </c>
      <c r="D484" s="26">
        <v>968</v>
      </c>
      <c r="E484" s="26"/>
      <c r="F484" s="59">
        <f t="shared" si="32"/>
        <v>0</v>
      </c>
      <c r="H484" s="84"/>
    </row>
    <row r="485" spans="1:8">
      <c r="A485" s="134">
        <f>A483+1</f>
        <v>309</v>
      </c>
      <c r="B485" s="24" t="s">
        <v>404</v>
      </c>
      <c r="C485" s="25"/>
      <c r="D485" s="26"/>
      <c r="E485" s="26"/>
      <c r="F485" s="59"/>
      <c r="H485" s="84"/>
    </row>
    <row r="486" spans="1:8">
      <c r="A486" s="134"/>
      <c r="B486" s="24" t="s">
        <v>315</v>
      </c>
      <c r="C486" s="25" t="s">
        <v>293</v>
      </c>
      <c r="D486" s="26">
        <v>152</v>
      </c>
      <c r="E486" s="26"/>
      <c r="F486" s="59">
        <f t="shared" si="32"/>
        <v>0</v>
      </c>
      <c r="H486" s="84"/>
    </row>
    <row r="487" spans="1:8">
      <c r="A487" s="134">
        <f t="shared" si="33"/>
        <v>310</v>
      </c>
      <c r="B487" s="24" t="s">
        <v>405</v>
      </c>
      <c r="C487" s="25"/>
      <c r="D487" s="26"/>
      <c r="E487" s="26"/>
      <c r="F487" s="59"/>
      <c r="H487" s="84"/>
    </row>
    <row r="488" spans="1:8">
      <c r="A488" s="134"/>
      <c r="B488" s="24" t="s">
        <v>315</v>
      </c>
      <c r="C488" s="25" t="s">
        <v>293</v>
      </c>
      <c r="D488" s="26">
        <v>115</v>
      </c>
      <c r="E488" s="26"/>
      <c r="F488" s="59">
        <f t="shared" si="32"/>
        <v>0</v>
      </c>
      <c r="H488" s="84"/>
    </row>
    <row r="489" spans="1:8">
      <c r="A489" s="134">
        <f t="shared" si="33"/>
        <v>311</v>
      </c>
      <c r="B489" s="24" t="s">
        <v>406</v>
      </c>
      <c r="C489" s="25"/>
      <c r="D489" s="26"/>
      <c r="E489" s="26"/>
      <c r="F489" s="59"/>
      <c r="H489" s="84"/>
    </row>
    <row r="490" spans="1:8">
      <c r="A490" s="134"/>
      <c r="B490" s="24" t="s">
        <v>315</v>
      </c>
      <c r="C490" s="25" t="s">
        <v>293</v>
      </c>
      <c r="D490" s="26">
        <v>138</v>
      </c>
      <c r="E490" s="26"/>
      <c r="F490" s="59">
        <f t="shared" si="32"/>
        <v>0</v>
      </c>
      <c r="H490" s="84"/>
    </row>
    <row r="491" spans="1:8">
      <c r="A491" s="134">
        <f t="shared" si="33"/>
        <v>312</v>
      </c>
      <c r="B491" s="24" t="s">
        <v>407</v>
      </c>
      <c r="C491" s="25"/>
      <c r="D491" s="26"/>
      <c r="E491" s="26"/>
      <c r="F491" s="59"/>
      <c r="H491" s="84"/>
    </row>
    <row r="492" spans="1:8">
      <c r="A492" s="134"/>
      <c r="B492" s="24" t="s">
        <v>315</v>
      </c>
      <c r="C492" s="25" t="s">
        <v>293</v>
      </c>
      <c r="D492" s="26">
        <v>90</v>
      </c>
      <c r="E492" s="26"/>
      <c r="F492" s="59">
        <f t="shared" si="32"/>
        <v>0</v>
      </c>
      <c r="H492" s="84"/>
    </row>
    <row r="493" spans="1:8">
      <c r="A493" s="134">
        <f t="shared" si="33"/>
        <v>313</v>
      </c>
      <c r="B493" s="24" t="s">
        <v>408</v>
      </c>
      <c r="C493" s="25"/>
      <c r="D493" s="26"/>
      <c r="E493" s="26"/>
      <c r="F493" s="59"/>
      <c r="H493" s="84"/>
    </row>
    <row r="494" spans="1:8">
      <c r="A494" s="134"/>
      <c r="B494" s="24" t="s">
        <v>315</v>
      </c>
      <c r="C494" s="25" t="s">
        <v>293</v>
      </c>
      <c r="D494" s="26">
        <v>66</v>
      </c>
      <c r="E494" s="26"/>
      <c r="F494" s="59">
        <f t="shared" si="32"/>
        <v>0</v>
      </c>
      <c r="H494" s="84"/>
    </row>
    <row r="495" spans="1:8">
      <c r="A495" s="134">
        <f t="shared" si="33"/>
        <v>314</v>
      </c>
      <c r="B495" s="24" t="s">
        <v>409</v>
      </c>
      <c r="C495" s="25"/>
      <c r="D495" s="26"/>
      <c r="E495" s="26"/>
      <c r="F495" s="59"/>
      <c r="H495" s="84"/>
    </row>
    <row r="496" spans="1:8">
      <c r="A496" s="134"/>
      <c r="B496" s="24" t="s">
        <v>315</v>
      </c>
      <c r="C496" s="25" t="s">
        <v>293</v>
      </c>
      <c r="D496" s="26">
        <v>72</v>
      </c>
      <c r="E496" s="26"/>
      <c r="F496" s="59">
        <f t="shared" si="32"/>
        <v>0</v>
      </c>
      <c r="H496" s="84"/>
    </row>
    <row r="497" spans="1:8" ht="28.5" customHeight="1">
      <c r="A497" s="121"/>
      <c r="B497" s="42" t="s">
        <v>430</v>
      </c>
      <c r="C497" s="25"/>
      <c r="D497" s="26"/>
      <c r="E497" s="26"/>
      <c r="F497" s="59"/>
      <c r="H497" s="84"/>
    </row>
    <row r="498" spans="1:8">
      <c r="A498" s="134">
        <f>A495+1</f>
        <v>315</v>
      </c>
      <c r="B498" s="24" t="s">
        <v>411</v>
      </c>
      <c r="C498" s="25"/>
      <c r="D498" s="26"/>
      <c r="E498" s="26"/>
      <c r="F498" s="59"/>
      <c r="H498" s="84"/>
    </row>
    <row r="499" spans="1:8">
      <c r="A499" s="134"/>
      <c r="B499" s="24" t="s">
        <v>136</v>
      </c>
      <c r="C499" s="25" t="s">
        <v>8</v>
      </c>
      <c r="D499" s="26">
        <v>20</v>
      </c>
      <c r="E499" s="26"/>
      <c r="F499" s="59">
        <f t="shared" si="32"/>
        <v>0</v>
      </c>
      <c r="H499" s="84"/>
    </row>
    <row r="500" spans="1:8">
      <c r="A500" s="134">
        <f>+A498+1</f>
        <v>316</v>
      </c>
      <c r="B500" s="24" t="s">
        <v>412</v>
      </c>
      <c r="C500" s="25"/>
      <c r="D500" s="26"/>
      <c r="E500" s="26"/>
      <c r="F500" s="59"/>
      <c r="H500" s="84"/>
    </row>
    <row r="501" spans="1:8">
      <c r="A501" s="134"/>
      <c r="B501" s="24" t="s">
        <v>136</v>
      </c>
      <c r="C501" s="25" t="s">
        <v>8</v>
      </c>
      <c r="D501" s="26">
        <v>405</v>
      </c>
      <c r="E501" s="26"/>
      <c r="F501" s="59">
        <f t="shared" ref="F501:F563" si="34">D501*E501</f>
        <v>0</v>
      </c>
      <c r="H501" s="84"/>
    </row>
    <row r="502" spans="1:8">
      <c r="A502" s="134">
        <f>A500+1</f>
        <v>317</v>
      </c>
      <c r="B502" s="24" t="s">
        <v>413</v>
      </c>
      <c r="C502" s="25"/>
      <c r="D502" s="26"/>
      <c r="E502" s="26"/>
      <c r="F502" s="59"/>
      <c r="H502" s="84"/>
    </row>
    <row r="503" spans="1:8">
      <c r="A503" s="134"/>
      <c r="B503" s="24" t="s">
        <v>136</v>
      </c>
      <c r="C503" s="25" t="s">
        <v>8</v>
      </c>
      <c r="D503" s="26">
        <v>58</v>
      </c>
      <c r="E503" s="26"/>
      <c r="F503" s="59">
        <f t="shared" si="34"/>
        <v>0</v>
      </c>
      <c r="H503" s="84"/>
    </row>
    <row r="504" spans="1:8">
      <c r="A504" s="134">
        <f>A502+1</f>
        <v>318</v>
      </c>
      <c r="B504" s="24" t="s">
        <v>414</v>
      </c>
      <c r="C504" s="25"/>
      <c r="D504" s="26"/>
      <c r="E504" s="26"/>
      <c r="F504" s="59"/>
      <c r="H504" s="84"/>
    </row>
    <row r="505" spans="1:8">
      <c r="A505" s="134"/>
      <c r="B505" s="24" t="s">
        <v>136</v>
      </c>
      <c r="C505" s="25" t="s">
        <v>8</v>
      </c>
      <c r="D505" s="26">
        <v>102</v>
      </c>
      <c r="E505" s="26"/>
      <c r="F505" s="59">
        <f t="shared" si="34"/>
        <v>0</v>
      </c>
      <c r="H505" s="84"/>
    </row>
    <row r="506" spans="1:8">
      <c r="A506" s="134">
        <f>A504+1</f>
        <v>319</v>
      </c>
      <c r="B506" s="24" t="s">
        <v>415</v>
      </c>
      <c r="C506" s="25"/>
      <c r="D506" s="26"/>
      <c r="E506" s="26"/>
      <c r="F506" s="59"/>
      <c r="H506" s="84"/>
    </row>
    <row r="507" spans="1:8">
      <c r="A507" s="134"/>
      <c r="B507" s="24" t="s">
        <v>136</v>
      </c>
      <c r="C507" s="25" t="s">
        <v>8</v>
      </c>
      <c r="D507" s="26">
        <v>18</v>
      </c>
      <c r="E507" s="26"/>
      <c r="F507" s="59">
        <f t="shared" si="34"/>
        <v>0</v>
      </c>
      <c r="H507" s="84"/>
    </row>
    <row r="508" spans="1:8">
      <c r="A508" s="134">
        <f>A506+1</f>
        <v>320</v>
      </c>
      <c r="B508" s="24" t="s">
        <v>416</v>
      </c>
      <c r="C508" s="25"/>
      <c r="D508" s="26"/>
      <c r="E508" s="26"/>
      <c r="F508" s="59"/>
      <c r="H508" s="84"/>
    </row>
    <row r="509" spans="1:8">
      <c r="A509" s="134"/>
      <c r="B509" s="24" t="s">
        <v>136</v>
      </c>
      <c r="C509" s="25" t="s">
        <v>8</v>
      </c>
      <c r="D509" s="26">
        <v>86</v>
      </c>
      <c r="E509" s="26"/>
      <c r="F509" s="59">
        <f t="shared" si="34"/>
        <v>0</v>
      </c>
      <c r="H509" s="84"/>
    </row>
    <row r="510" spans="1:8">
      <c r="A510" s="134">
        <f>A508+1</f>
        <v>321</v>
      </c>
      <c r="B510" s="24" t="s">
        <v>417</v>
      </c>
      <c r="C510" s="25"/>
      <c r="D510" s="26"/>
      <c r="E510" s="26"/>
      <c r="F510" s="59"/>
      <c r="H510" s="84"/>
    </row>
    <row r="511" spans="1:8">
      <c r="A511" s="134"/>
      <c r="B511" s="24" t="s">
        <v>136</v>
      </c>
      <c r="C511" s="25" t="s">
        <v>8</v>
      </c>
      <c r="D511" s="26">
        <v>42</v>
      </c>
      <c r="E511" s="26"/>
      <c r="F511" s="59">
        <f t="shared" si="34"/>
        <v>0</v>
      </c>
      <c r="H511" s="84"/>
    </row>
    <row r="512" spans="1:8">
      <c r="A512" s="134">
        <f>A510+1</f>
        <v>322</v>
      </c>
      <c r="B512" s="24" t="s">
        <v>418</v>
      </c>
      <c r="C512" s="25"/>
      <c r="D512" s="26"/>
      <c r="E512" s="26"/>
      <c r="F512" s="59"/>
      <c r="H512" s="84"/>
    </row>
    <row r="513" spans="1:8">
      <c r="A513" s="134"/>
      <c r="B513" s="24" t="s">
        <v>136</v>
      </c>
      <c r="C513" s="25" t="s">
        <v>8</v>
      </c>
      <c r="D513" s="26">
        <v>43</v>
      </c>
      <c r="E513" s="26"/>
      <c r="F513" s="59">
        <f t="shared" si="34"/>
        <v>0</v>
      </c>
      <c r="H513" s="84"/>
    </row>
    <row r="514" spans="1:8">
      <c r="A514" s="134">
        <f>A512+1</f>
        <v>323</v>
      </c>
      <c r="B514" s="24" t="s">
        <v>419</v>
      </c>
      <c r="C514" s="25"/>
      <c r="D514" s="26"/>
      <c r="E514" s="26"/>
      <c r="F514" s="59"/>
      <c r="H514" s="84"/>
    </row>
    <row r="515" spans="1:8">
      <c r="A515" s="134"/>
      <c r="B515" s="24" t="s">
        <v>136</v>
      </c>
      <c r="C515" s="25" t="s">
        <v>8</v>
      </c>
      <c r="D515" s="26">
        <v>95</v>
      </c>
      <c r="E515" s="26"/>
      <c r="F515" s="59">
        <f t="shared" si="34"/>
        <v>0</v>
      </c>
      <c r="H515" s="84"/>
    </row>
    <row r="516" spans="1:8">
      <c r="A516" s="134">
        <f>A514+1</f>
        <v>324</v>
      </c>
      <c r="B516" s="24" t="s">
        <v>420</v>
      </c>
      <c r="C516" s="25"/>
      <c r="D516" s="26"/>
      <c r="E516" s="26"/>
      <c r="F516" s="59"/>
      <c r="H516" s="84"/>
    </row>
    <row r="517" spans="1:8">
      <c r="A517" s="134"/>
      <c r="B517" s="24" t="s">
        <v>311</v>
      </c>
      <c r="C517" s="25" t="s">
        <v>8</v>
      </c>
      <c r="D517" s="26">
        <v>986</v>
      </c>
      <c r="E517" s="26"/>
      <c r="F517" s="59">
        <f t="shared" si="34"/>
        <v>0</v>
      </c>
      <c r="H517" s="84"/>
    </row>
    <row r="518" spans="1:8">
      <c r="A518" s="134">
        <f>+A516+1</f>
        <v>325</v>
      </c>
      <c r="B518" s="24" t="s">
        <v>421</v>
      </c>
      <c r="C518" s="25"/>
      <c r="D518" s="26"/>
      <c r="E518" s="26"/>
      <c r="F518" s="59"/>
      <c r="H518" s="84"/>
    </row>
    <row r="519" spans="1:8">
      <c r="A519" s="134"/>
      <c r="B519" s="24" t="s">
        <v>311</v>
      </c>
      <c r="C519" s="25" t="s">
        <v>8</v>
      </c>
      <c r="D519" s="26">
        <v>39</v>
      </c>
      <c r="E519" s="26"/>
      <c r="F519" s="59">
        <f t="shared" si="34"/>
        <v>0</v>
      </c>
      <c r="H519" s="84"/>
    </row>
    <row r="520" spans="1:8">
      <c r="A520" s="134">
        <f>+A518+1</f>
        <v>326</v>
      </c>
      <c r="B520" s="24" t="s">
        <v>462</v>
      </c>
      <c r="C520" s="25"/>
      <c r="D520" s="26"/>
      <c r="E520" s="26"/>
      <c r="F520" s="59"/>
      <c r="H520" s="84"/>
    </row>
    <row r="521" spans="1:8">
      <c r="A521" s="134"/>
      <c r="B521" s="24" t="s">
        <v>311</v>
      </c>
      <c r="C521" s="25" t="s">
        <v>8</v>
      </c>
      <c r="D521" s="26">
        <v>95</v>
      </c>
      <c r="E521" s="26"/>
      <c r="F521" s="59">
        <f t="shared" si="34"/>
        <v>0</v>
      </c>
      <c r="H521" s="84"/>
    </row>
    <row r="522" spans="1:8">
      <c r="A522" s="134">
        <f>A520+1</f>
        <v>327</v>
      </c>
      <c r="B522" s="24" t="s">
        <v>775</v>
      </c>
      <c r="C522" s="25"/>
      <c r="D522" s="26"/>
      <c r="E522" s="26"/>
      <c r="F522" s="59"/>
      <c r="H522" s="84"/>
    </row>
    <row r="523" spans="1:8">
      <c r="A523" s="134"/>
      <c r="B523" s="24" t="s">
        <v>311</v>
      </c>
      <c r="C523" s="25" t="s">
        <v>8</v>
      </c>
      <c r="D523" s="26">
        <v>98</v>
      </c>
      <c r="E523" s="26"/>
      <c r="F523" s="59">
        <f t="shared" si="34"/>
        <v>0</v>
      </c>
      <c r="H523" s="84"/>
    </row>
    <row r="524" spans="1:8">
      <c r="A524" s="134">
        <f>A522+1</f>
        <v>328</v>
      </c>
      <c r="B524" s="24" t="s">
        <v>776</v>
      </c>
      <c r="C524" s="25"/>
      <c r="D524" s="26"/>
      <c r="E524" s="26"/>
      <c r="F524" s="59"/>
      <c r="H524" s="84"/>
    </row>
    <row r="525" spans="1:8">
      <c r="A525" s="134"/>
      <c r="B525" s="24" t="s">
        <v>311</v>
      </c>
      <c r="C525" s="25" t="s">
        <v>8</v>
      </c>
      <c r="D525" s="26">
        <v>122</v>
      </c>
      <c r="E525" s="26"/>
      <c r="F525" s="59">
        <f t="shared" si="34"/>
        <v>0</v>
      </c>
      <c r="H525" s="84"/>
    </row>
    <row r="526" spans="1:8">
      <c r="A526" s="134">
        <f>A524+1</f>
        <v>329</v>
      </c>
      <c r="B526" s="24" t="s">
        <v>422</v>
      </c>
      <c r="C526" s="25"/>
      <c r="D526" s="26"/>
      <c r="E526" s="26"/>
      <c r="F526" s="59"/>
      <c r="H526" s="84"/>
    </row>
    <row r="527" spans="1:8">
      <c r="A527" s="134"/>
      <c r="B527" s="24" t="s">
        <v>311</v>
      </c>
      <c r="C527" s="25" t="s">
        <v>8</v>
      </c>
      <c r="D527" s="26">
        <v>271</v>
      </c>
      <c r="E527" s="26"/>
      <c r="F527" s="59">
        <f t="shared" si="34"/>
        <v>0</v>
      </c>
      <c r="H527" s="84"/>
    </row>
    <row r="528" spans="1:8">
      <c r="A528" s="134">
        <f>A526+1</f>
        <v>330</v>
      </c>
      <c r="B528" s="24" t="s">
        <v>777</v>
      </c>
      <c r="C528" s="25"/>
      <c r="D528" s="26"/>
      <c r="E528" s="26"/>
      <c r="F528" s="59"/>
      <c r="H528" s="84"/>
    </row>
    <row r="529" spans="1:8">
      <c r="A529" s="134"/>
      <c r="B529" s="24" t="s">
        <v>311</v>
      </c>
      <c r="C529" s="25" t="s">
        <v>8</v>
      </c>
      <c r="D529" s="26">
        <v>10</v>
      </c>
      <c r="E529" s="26"/>
      <c r="F529" s="59">
        <f t="shared" si="34"/>
        <v>0</v>
      </c>
      <c r="H529" s="84"/>
    </row>
    <row r="530" spans="1:8">
      <c r="A530" s="121"/>
      <c r="B530" s="42" t="s">
        <v>558</v>
      </c>
      <c r="C530" s="25"/>
      <c r="D530" s="26"/>
      <c r="E530" s="26"/>
      <c r="F530" s="59"/>
      <c r="H530" s="84"/>
    </row>
    <row r="531" spans="1:8">
      <c r="A531" s="134">
        <f>+A528+1</f>
        <v>331</v>
      </c>
      <c r="B531" s="24" t="s">
        <v>559</v>
      </c>
      <c r="C531" s="25"/>
      <c r="D531" s="26"/>
      <c r="E531" s="26"/>
      <c r="F531" s="59"/>
      <c r="H531" s="84"/>
    </row>
    <row r="532" spans="1:8">
      <c r="A532" s="134"/>
      <c r="B532" s="24" t="s">
        <v>560</v>
      </c>
      <c r="C532" s="25" t="s">
        <v>8</v>
      </c>
      <c r="D532" s="26">
        <v>1090</v>
      </c>
      <c r="E532" s="26"/>
      <c r="F532" s="59">
        <f t="shared" si="34"/>
        <v>0</v>
      </c>
      <c r="H532" s="84"/>
    </row>
    <row r="533" spans="1:8">
      <c r="A533" s="134">
        <f>+A531+1</f>
        <v>332</v>
      </c>
      <c r="B533" s="24" t="s">
        <v>561</v>
      </c>
      <c r="C533" s="25"/>
      <c r="D533" s="26"/>
      <c r="E533" s="26"/>
      <c r="F533" s="59"/>
      <c r="H533" s="84"/>
    </row>
    <row r="534" spans="1:8">
      <c r="A534" s="134"/>
      <c r="B534" s="24" t="s">
        <v>560</v>
      </c>
      <c r="C534" s="25" t="s">
        <v>8</v>
      </c>
      <c r="D534" s="26">
        <v>97</v>
      </c>
      <c r="E534" s="26"/>
      <c r="F534" s="59">
        <f t="shared" si="34"/>
        <v>0</v>
      </c>
      <c r="H534" s="84"/>
    </row>
    <row r="535" spans="1:8">
      <c r="A535" s="134">
        <f>+A533+1</f>
        <v>333</v>
      </c>
      <c r="B535" s="24" t="s">
        <v>562</v>
      </c>
      <c r="C535" s="25"/>
      <c r="D535" s="26"/>
      <c r="E535" s="26"/>
      <c r="F535" s="59"/>
      <c r="H535" s="84"/>
    </row>
    <row r="536" spans="1:8">
      <c r="A536" s="134"/>
      <c r="B536" s="24" t="s">
        <v>560</v>
      </c>
      <c r="C536" s="25" t="s">
        <v>8</v>
      </c>
      <c r="D536" s="26">
        <v>284</v>
      </c>
      <c r="E536" s="26"/>
      <c r="F536" s="59">
        <f t="shared" si="34"/>
        <v>0</v>
      </c>
      <c r="H536" s="84"/>
    </row>
    <row r="537" spans="1:8">
      <c r="A537" s="134">
        <f>+A535+1</f>
        <v>334</v>
      </c>
      <c r="B537" s="24" t="s">
        <v>563</v>
      </c>
      <c r="C537" s="25"/>
      <c r="D537" s="26"/>
      <c r="E537" s="26"/>
      <c r="F537" s="59"/>
      <c r="H537" s="84"/>
    </row>
    <row r="538" spans="1:8">
      <c r="A538" s="134"/>
      <c r="B538" s="24" t="s">
        <v>560</v>
      </c>
      <c r="C538" s="25" t="s">
        <v>8</v>
      </c>
      <c r="D538" s="26">
        <v>191</v>
      </c>
      <c r="E538" s="26"/>
      <c r="F538" s="59">
        <f t="shared" si="34"/>
        <v>0</v>
      </c>
      <c r="H538" s="84"/>
    </row>
    <row r="539" spans="1:8">
      <c r="A539" s="134">
        <f>+A537+1</f>
        <v>335</v>
      </c>
      <c r="B539" s="24" t="s">
        <v>564</v>
      </c>
      <c r="C539" s="25"/>
      <c r="D539" s="26"/>
      <c r="E539" s="26"/>
      <c r="F539" s="59"/>
      <c r="H539" s="84"/>
    </row>
    <row r="540" spans="1:8">
      <c r="A540" s="134"/>
      <c r="B540" s="24" t="s">
        <v>560</v>
      </c>
      <c r="C540" s="25" t="s">
        <v>8</v>
      </c>
      <c r="D540" s="26">
        <v>37</v>
      </c>
      <c r="E540" s="26"/>
      <c r="F540" s="59">
        <f t="shared" si="34"/>
        <v>0</v>
      </c>
      <c r="H540" s="84"/>
    </row>
    <row r="541" spans="1:8">
      <c r="A541" s="134">
        <f>+A539+1</f>
        <v>336</v>
      </c>
      <c r="B541" s="24" t="s">
        <v>565</v>
      </c>
      <c r="C541" s="25"/>
      <c r="D541" s="26"/>
      <c r="E541" s="26"/>
      <c r="F541" s="59"/>
      <c r="H541" s="84"/>
    </row>
    <row r="542" spans="1:8">
      <c r="A542" s="134"/>
      <c r="B542" s="24" t="s">
        <v>560</v>
      </c>
      <c r="C542" s="25" t="s">
        <v>8</v>
      </c>
      <c r="D542" s="26">
        <v>108</v>
      </c>
      <c r="E542" s="26"/>
      <c r="F542" s="59">
        <f t="shared" si="34"/>
        <v>0</v>
      </c>
      <c r="H542" s="84"/>
    </row>
    <row r="543" spans="1:8">
      <c r="A543" s="134">
        <f>+A541+1</f>
        <v>337</v>
      </c>
      <c r="B543" s="24" t="s">
        <v>566</v>
      </c>
      <c r="C543" s="25"/>
      <c r="D543" s="26"/>
      <c r="E543" s="26"/>
      <c r="F543" s="59"/>
      <c r="H543" s="84"/>
    </row>
    <row r="544" spans="1:8">
      <c r="A544" s="134"/>
      <c r="B544" s="24" t="s">
        <v>560</v>
      </c>
      <c r="C544" s="25" t="s">
        <v>8</v>
      </c>
      <c r="D544" s="26">
        <v>24</v>
      </c>
      <c r="E544" s="26"/>
      <c r="F544" s="59">
        <f t="shared" si="34"/>
        <v>0</v>
      </c>
      <c r="H544" s="84"/>
    </row>
    <row r="545" spans="1:8">
      <c r="A545" s="134">
        <f>+A543+1</f>
        <v>338</v>
      </c>
      <c r="B545" s="24" t="s">
        <v>567</v>
      </c>
      <c r="C545" s="25"/>
      <c r="D545" s="26"/>
      <c r="E545" s="26"/>
      <c r="F545" s="59"/>
      <c r="H545" s="84"/>
    </row>
    <row r="546" spans="1:8">
      <c r="A546" s="134"/>
      <c r="B546" s="24" t="s">
        <v>560</v>
      </c>
      <c r="C546" s="25" t="s">
        <v>8</v>
      </c>
      <c r="D546" s="26">
        <v>29</v>
      </c>
      <c r="E546" s="26"/>
      <c r="F546" s="59">
        <f t="shared" si="34"/>
        <v>0</v>
      </c>
      <c r="H546" s="84"/>
    </row>
    <row r="547" spans="1:8">
      <c r="A547" s="134">
        <f>+A545+1</f>
        <v>339</v>
      </c>
      <c r="B547" s="24" t="s">
        <v>568</v>
      </c>
      <c r="C547" s="25"/>
      <c r="D547" s="26"/>
      <c r="E547" s="26"/>
      <c r="F547" s="59"/>
      <c r="H547" s="84"/>
    </row>
    <row r="548" spans="1:8">
      <c r="A548" s="134"/>
      <c r="B548" s="24" t="s">
        <v>560</v>
      </c>
      <c r="C548" s="25" t="s">
        <v>8</v>
      </c>
      <c r="D548" s="26">
        <v>66</v>
      </c>
      <c r="E548" s="26"/>
      <c r="F548" s="59">
        <f t="shared" si="34"/>
        <v>0</v>
      </c>
      <c r="H548" s="84"/>
    </row>
    <row r="549" spans="1:8">
      <c r="A549" s="134">
        <f>+A547+1</f>
        <v>340</v>
      </c>
      <c r="B549" s="24" t="s">
        <v>569</v>
      </c>
      <c r="C549" s="25"/>
      <c r="D549" s="26"/>
      <c r="E549" s="26"/>
      <c r="F549" s="59"/>
      <c r="H549" s="84"/>
    </row>
    <row r="550" spans="1:8">
      <c r="A550" s="134"/>
      <c r="B550" s="24" t="s">
        <v>560</v>
      </c>
      <c r="C550" s="25" t="s">
        <v>8</v>
      </c>
      <c r="D550" s="26">
        <v>312</v>
      </c>
      <c r="E550" s="26"/>
      <c r="F550" s="59">
        <f t="shared" si="34"/>
        <v>0</v>
      </c>
      <c r="H550" s="84"/>
    </row>
    <row r="551" spans="1:8">
      <c r="A551" s="134">
        <f>+A549+1</f>
        <v>341</v>
      </c>
      <c r="B551" s="24" t="s">
        <v>753</v>
      </c>
      <c r="C551" s="25"/>
      <c r="D551" s="26"/>
      <c r="E551" s="26"/>
      <c r="F551" s="59"/>
      <c r="H551" s="84"/>
    </row>
    <row r="552" spans="1:8">
      <c r="A552" s="134"/>
      <c r="B552" s="24" t="s">
        <v>560</v>
      </c>
      <c r="C552" s="25" t="s">
        <v>8</v>
      </c>
      <c r="D552" s="26">
        <v>31</v>
      </c>
      <c r="E552" s="26"/>
      <c r="F552" s="59">
        <f t="shared" si="34"/>
        <v>0</v>
      </c>
      <c r="H552" s="84"/>
    </row>
    <row r="553" spans="1:8">
      <c r="A553" s="134">
        <f>+A551+1</f>
        <v>342</v>
      </c>
      <c r="B553" s="24" t="s">
        <v>570</v>
      </c>
      <c r="C553" s="25"/>
      <c r="D553" s="26"/>
      <c r="E553" s="26"/>
      <c r="F553" s="59"/>
      <c r="H553" s="84"/>
    </row>
    <row r="554" spans="1:8">
      <c r="A554" s="134"/>
      <c r="B554" s="24" t="s">
        <v>560</v>
      </c>
      <c r="C554" s="25" t="s">
        <v>8</v>
      </c>
      <c r="D554" s="26">
        <v>88</v>
      </c>
      <c r="E554" s="26"/>
      <c r="F554" s="59">
        <f t="shared" si="34"/>
        <v>0</v>
      </c>
      <c r="H554" s="84"/>
    </row>
    <row r="555" spans="1:8">
      <c r="A555" s="134">
        <f>+A553+1</f>
        <v>343</v>
      </c>
      <c r="B555" s="24" t="s">
        <v>571</v>
      </c>
      <c r="C555" s="25"/>
      <c r="D555" s="26"/>
      <c r="E555" s="26"/>
      <c r="F555" s="59"/>
      <c r="H555" s="84"/>
    </row>
    <row r="556" spans="1:8">
      <c r="A556" s="134"/>
      <c r="B556" s="24" t="s">
        <v>560</v>
      </c>
      <c r="C556" s="25" t="s">
        <v>8</v>
      </c>
      <c r="D556" s="26">
        <v>180</v>
      </c>
      <c r="E556" s="26"/>
      <c r="F556" s="59">
        <f t="shared" si="34"/>
        <v>0</v>
      </c>
      <c r="H556" s="84"/>
    </row>
    <row r="557" spans="1:8">
      <c r="A557" s="134">
        <f>+A555+1</f>
        <v>344</v>
      </c>
      <c r="B557" s="24" t="s">
        <v>572</v>
      </c>
      <c r="C557" s="25"/>
      <c r="D557" s="26"/>
      <c r="E557" s="26"/>
      <c r="F557" s="59"/>
      <c r="H557" s="84"/>
    </row>
    <row r="558" spans="1:8">
      <c r="A558" s="134"/>
      <c r="B558" s="24" t="s">
        <v>560</v>
      </c>
      <c r="C558" s="25" t="s">
        <v>8</v>
      </c>
      <c r="D558" s="26">
        <v>16</v>
      </c>
      <c r="E558" s="26"/>
      <c r="F558" s="59">
        <f t="shared" si="34"/>
        <v>0</v>
      </c>
      <c r="H558" s="84"/>
    </row>
    <row r="559" spans="1:8">
      <c r="A559" s="134">
        <f>+A557+1</f>
        <v>345</v>
      </c>
      <c r="B559" s="24" t="s">
        <v>573</v>
      </c>
      <c r="C559" s="25"/>
      <c r="D559" s="26"/>
      <c r="E559" s="26"/>
      <c r="F559" s="59"/>
      <c r="H559" s="84"/>
    </row>
    <row r="560" spans="1:8">
      <c r="A560" s="134"/>
      <c r="B560" s="24" t="s">
        <v>560</v>
      </c>
      <c r="C560" s="25" t="s">
        <v>8</v>
      </c>
      <c r="D560" s="26">
        <v>241</v>
      </c>
      <c r="E560" s="26"/>
      <c r="F560" s="59">
        <f t="shared" si="34"/>
        <v>0</v>
      </c>
      <c r="H560" s="84"/>
    </row>
    <row r="561" spans="1:8">
      <c r="A561" s="121"/>
      <c r="B561" s="42" t="s">
        <v>431</v>
      </c>
      <c r="C561" s="25"/>
      <c r="D561" s="26"/>
      <c r="E561" s="26"/>
      <c r="F561" s="59"/>
      <c r="H561" s="84"/>
    </row>
    <row r="562" spans="1:8">
      <c r="A562" s="134">
        <f>+A559+1</f>
        <v>346</v>
      </c>
      <c r="B562" s="24" t="s">
        <v>664</v>
      </c>
      <c r="C562" s="25"/>
      <c r="D562" s="26"/>
      <c r="E562" s="26"/>
      <c r="F562" s="59"/>
      <c r="H562" s="84"/>
    </row>
    <row r="563" spans="1:8">
      <c r="A563" s="134"/>
      <c r="B563" s="24" t="s">
        <v>136</v>
      </c>
      <c r="C563" s="25" t="s">
        <v>8</v>
      </c>
      <c r="D563" s="26">
        <v>179</v>
      </c>
      <c r="E563" s="26"/>
      <c r="F563" s="59">
        <f t="shared" si="34"/>
        <v>0</v>
      </c>
      <c r="H563" s="84"/>
    </row>
    <row r="564" spans="1:8">
      <c r="A564" s="134">
        <f>A562+1</f>
        <v>347</v>
      </c>
      <c r="B564" s="24" t="s">
        <v>423</v>
      </c>
      <c r="C564" s="25"/>
      <c r="D564" s="26"/>
      <c r="E564" s="26"/>
      <c r="F564" s="59"/>
      <c r="H564" s="84"/>
    </row>
    <row r="565" spans="1:8">
      <c r="A565" s="134"/>
      <c r="B565" s="24" t="s">
        <v>136</v>
      </c>
      <c r="C565" s="25" t="s">
        <v>8</v>
      </c>
      <c r="D565" s="26">
        <v>28</v>
      </c>
      <c r="E565" s="26"/>
      <c r="F565" s="59">
        <f t="shared" ref="F565:F616" si="35">D565*E565</f>
        <v>0</v>
      </c>
      <c r="H565" s="84"/>
    </row>
    <row r="566" spans="1:8">
      <c r="A566" s="134">
        <f>A564+1</f>
        <v>348</v>
      </c>
      <c r="B566" s="24" t="s">
        <v>424</v>
      </c>
      <c r="C566" s="25"/>
      <c r="D566" s="26"/>
      <c r="E566" s="26"/>
      <c r="F566" s="59"/>
      <c r="H566" s="84"/>
    </row>
    <row r="567" spans="1:8">
      <c r="A567" s="134"/>
      <c r="B567" s="24" t="s">
        <v>136</v>
      </c>
      <c r="C567" s="25" t="s">
        <v>8</v>
      </c>
      <c r="D567" s="26">
        <v>27</v>
      </c>
      <c r="E567" s="26"/>
      <c r="F567" s="59">
        <f t="shared" si="35"/>
        <v>0</v>
      </c>
      <c r="H567" s="84"/>
    </row>
    <row r="568" spans="1:8">
      <c r="A568" s="134">
        <f>A566+1</f>
        <v>349</v>
      </c>
      <c r="B568" s="24" t="s">
        <v>495</v>
      </c>
      <c r="C568" s="25"/>
      <c r="D568" s="26"/>
      <c r="E568" s="26"/>
      <c r="F568" s="59"/>
      <c r="H568" s="84"/>
    </row>
    <row r="569" spans="1:8">
      <c r="A569" s="134"/>
      <c r="B569" s="24" t="s">
        <v>136</v>
      </c>
      <c r="C569" s="25" t="s">
        <v>8</v>
      </c>
      <c r="D569" s="26">
        <v>12</v>
      </c>
      <c r="E569" s="26"/>
      <c r="F569" s="59">
        <f t="shared" si="35"/>
        <v>0</v>
      </c>
      <c r="H569" s="84"/>
    </row>
    <row r="570" spans="1:8">
      <c r="A570" s="135">
        <f>A568+1</f>
        <v>350</v>
      </c>
      <c r="B570" s="24" t="s">
        <v>410</v>
      </c>
      <c r="C570" s="25"/>
      <c r="D570" s="26"/>
      <c r="E570" s="26"/>
      <c r="F570" s="59"/>
      <c r="H570" s="84"/>
    </row>
    <row r="571" spans="1:8">
      <c r="A571" s="136"/>
      <c r="B571" s="24" t="s">
        <v>136</v>
      </c>
      <c r="C571" s="25" t="s">
        <v>8</v>
      </c>
      <c r="D571" s="26">
        <v>22</v>
      </c>
      <c r="E571" s="26"/>
      <c r="F571" s="59">
        <f t="shared" si="35"/>
        <v>0</v>
      </c>
      <c r="H571" s="84"/>
    </row>
    <row r="572" spans="1:8">
      <c r="A572" s="121"/>
      <c r="B572" s="42" t="s">
        <v>490</v>
      </c>
      <c r="C572" s="25"/>
      <c r="D572" s="26"/>
      <c r="E572" s="26"/>
      <c r="F572" s="59"/>
      <c r="H572" s="84"/>
    </row>
    <row r="573" spans="1:8" ht="45.75" customHeight="1">
      <c r="A573" s="134">
        <f>A570+1</f>
        <v>351</v>
      </c>
      <c r="B573" s="24" t="s">
        <v>491</v>
      </c>
      <c r="C573" s="25"/>
      <c r="D573" s="26"/>
      <c r="E573" s="26"/>
      <c r="F573" s="59"/>
      <c r="H573" s="84"/>
    </row>
    <row r="574" spans="1:8">
      <c r="A574" s="134"/>
      <c r="B574" s="24" t="s">
        <v>44</v>
      </c>
      <c r="C574" s="25" t="s">
        <v>496</v>
      </c>
      <c r="D574" s="26">
        <v>400</v>
      </c>
      <c r="E574" s="26"/>
      <c r="F574" s="59">
        <f t="shared" si="35"/>
        <v>0</v>
      </c>
      <c r="H574" s="84"/>
    </row>
    <row r="575" spans="1:8" ht="18">
      <c r="A575" s="121"/>
      <c r="B575" s="74" t="s">
        <v>498</v>
      </c>
      <c r="C575" s="74"/>
      <c r="D575" s="74"/>
      <c r="E575" s="26"/>
      <c r="F575" s="59"/>
      <c r="H575" s="84"/>
    </row>
    <row r="576" spans="1:8" ht="18">
      <c r="A576" s="121"/>
      <c r="B576" s="69" t="s">
        <v>574</v>
      </c>
      <c r="C576" s="74"/>
      <c r="D576" s="74"/>
      <c r="E576" s="26"/>
      <c r="F576" s="59"/>
      <c r="H576" s="84"/>
    </row>
    <row r="577" spans="1:8">
      <c r="A577" s="134">
        <f>A573+1</f>
        <v>352</v>
      </c>
      <c r="B577" s="24" t="s">
        <v>194</v>
      </c>
      <c r="C577" s="25"/>
      <c r="D577" s="26"/>
      <c r="E577" s="26"/>
      <c r="F577" s="59"/>
      <c r="H577" s="84"/>
    </row>
    <row r="578" spans="1:8">
      <c r="A578" s="134"/>
      <c r="B578" s="24" t="s">
        <v>7</v>
      </c>
      <c r="C578" s="25" t="s">
        <v>8</v>
      </c>
      <c r="D578" s="26">
        <v>1</v>
      </c>
      <c r="E578" s="26"/>
      <c r="F578" s="59">
        <f t="shared" si="35"/>
        <v>0</v>
      </c>
      <c r="H578" s="84"/>
    </row>
    <row r="579" spans="1:8">
      <c r="A579" s="134">
        <f>A577+1</f>
        <v>353</v>
      </c>
      <c r="B579" s="24" t="s">
        <v>665</v>
      </c>
      <c r="C579" s="25"/>
      <c r="D579" s="26"/>
      <c r="E579" s="26"/>
      <c r="F579" s="59"/>
      <c r="H579" s="84"/>
    </row>
    <row r="580" spans="1:8">
      <c r="A580" s="134"/>
      <c r="B580" s="24" t="s">
        <v>7</v>
      </c>
      <c r="C580" s="25" t="s">
        <v>8</v>
      </c>
      <c r="D580" s="26">
        <v>3</v>
      </c>
      <c r="E580" s="26"/>
      <c r="F580" s="59">
        <f t="shared" si="35"/>
        <v>0</v>
      </c>
      <c r="H580" s="84"/>
    </row>
    <row r="581" spans="1:8">
      <c r="A581" s="134">
        <f>A579+1</f>
        <v>354</v>
      </c>
      <c r="B581" s="24" t="s">
        <v>666</v>
      </c>
      <c r="C581" s="25"/>
      <c r="D581" s="26"/>
      <c r="E581" s="26"/>
      <c r="F581" s="59"/>
      <c r="H581" s="84"/>
    </row>
    <row r="582" spans="1:8">
      <c r="A582" s="134"/>
      <c r="B582" s="24" t="s">
        <v>7</v>
      </c>
      <c r="C582" s="25" t="s">
        <v>8</v>
      </c>
      <c r="D582" s="26">
        <v>16</v>
      </c>
      <c r="E582" s="26"/>
      <c r="F582" s="59">
        <f t="shared" si="35"/>
        <v>0</v>
      </c>
      <c r="H582" s="84"/>
    </row>
    <row r="583" spans="1:8">
      <c r="A583" s="134">
        <f>A581+1</f>
        <v>355</v>
      </c>
      <c r="B583" s="24" t="s">
        <v>195</v>
      </c>
      <c r="C583" s="25"/>
      <c r="D583" s="26"/>
      <c r="E583" s="26"/>
      <c r="F583" s="59"/>
      <c r="H583" s="84"/>
    </row>
    <row r="584" spans="1:8">
      <c r="A584" s="134"/>
      <c r="B584" s="24" t="s">
        <v>7</v>
      </c>
      <c r="C584" s="25" t="s">
        <v>8</v>
      </c>
      <c r="D584" s="26">
        <v>2</v>
      </c>
      <c r="E584" s="26"/>
      <c r="F584" s="59">
        <f t="shared" si="35"/>
        <v>0</v>
      </c>
      <c r="H584" s="84"/>
    </row>
    <row r="585" spans="1:8">
      <c r="A585" s="134">
        <f>A583+1</f>
        <v>356</v>
      </c>
      <c r="B585" s="24" t="s">
        <v>196</v>
      </c>
      <c r="C585" s="25"/>
      <c r="D585" s="26"/>
      <c r="E585" s="26"/>
      <c r="F585" s="59"/>
      <c r="H585" s="84"/>
    </row>
    <row r="586" spans="1:8">
      <c r="A586" s="134"/>
      <c r="B586" s="24" t="s">
        <v>7</v>
      </c>
      <c r="C586" s="25" t="s">
        <v>8</v>
      </c>
      <c r="D586" s="26">
        <v>19</v>
      </c>
      <c r="E586" s="26"/>
      <c r="F586" s="59">
        <f t="shared" si="35"/>
        <v>0</v>
      </c>
      <c r="H586" s="84"/>
    </row>
    <row r="587" spans="1:8">
      <c r="A587" s="134">
        <f t="shared" ref="A587" si="36">A585+1</f>
        <v>357</v>
      </c>
      <c r="B587" s="24" t="s">
        <v>197</v>
      </c>
      <c r="C587" s="25"/>
      <c r="D587" s="26"/>
      <c r="E587" s="26"/>
      <c r="F587" s="59"/>
      <c r="H587" s="84"/>
    </row>
    <row r="588" spans="1:8">
      <c r="A588" s="134"/>
      <c r="B588" s="24" t="s">
        <v>7</v>
      </c>
      <c r="C588" s="25" t="s">
        <v>8</v>
      </c>
      <c r="D588" s="26">
        <v>162</v>
      </c>
      <c r="E588" s="26"/>
      <c r="F588" s="59">
        <f t="shared" si="35"/>
        <v>0</v>
      </c>
      <c r="H588" s="84"/>
    </row>
    <row r="589" spans="1:8">
      <c r="A589" s="134">
        <f>A587+1</f>
        <v>358</v>
      </c>
      <c r="B589" s="24" t="s">
        <v>198</v>
      </c>
      <c r="C589" s="25"/>
      <c r="D589" s="26"/>
      <c r="E589" s="26"/>
      <c r="F589" s="59"/>
      <c r="H589" s="84"/>
    </row>
    <row r="590" spans="1:8">
      <c r="A590" s="134"/>
      <c r="B590" s="24" t="s">
        <v>10</v>
      </c>
      <c r="C590" s="25" t="s">
        <v>11</v>
      </c>
      <c r="D590" s="26">
        <v>1330</v>
      </c>
      <c r="E590" s="26"/>
      <c r="F590" s="59">
        <f t="shared" si="35"/>
        <v>0</v>
      </c>
      <c r="H590" s="84"/>
    </row>
    <row r="591" spans="1:8">
      <c r="A591" s="134">
        <f t="shared" ref="A591" si="37">A589+1</f>
        <v>359</v>
      </c>
      <c r="B591" s="24" t="s">
        <v>199</v>
      </c>
      <c r="C591" s="25"/>
      <c r="D591" s="26"/>
      <c r="E591" s="26"/>
      <c r="F591" s="59"/>
      <c r="H591" s="84"/>
    </row>
    <row r="592" spans="1:8">
      <c r="A592" s="134"/>
      <c r="B592" s="24" t="s">
        <v>10</v>
      </c>
      <c r="C592" s="25" t="s">
        <v>11</v>
      </c>
      <c r="D592" s="26">
        <v>360</v>
      </c>
      <c r="E592" s="26"/>
      <c r="F592" s="59">
        <f t="shared" si="35"/>
        <v>0</v>
      </c>
      <c r="H592" s="84"/>
    </row>
    <row r="593" spans="1:8">
      <c r="A593" s="135">
        <f>A591+1</f>
        <v>360</v>
      </c>
      <c r="B593" s="24" t="s">
        <v>200</v>
      </c>
      <c r="C593" s="25"/>
      <c r="D593" s="26"/>
      <c r="E593" s="26"/>
      <c r="F593" s="59"/>
      <c r="H593" s="84"/>
    </row>
    <row r="594" spans="1:8">
      <c r="A594" s="136"/>
      <c r="B594" s="24" t="s">
        <v>10</v>
      </c>
      <c r="C594" s="25" t="s">
        <v>11</v>
      </c>
      <c r="D594" s="26">
        <v>480</v>
      </c>
      <c r="E594" s="26"/>
      <c r="F594" s="59">
        <f t="shared" si="35"/>
        <v>0</v>
      </c>
      <c r="H594" s="84"/>
    </row>
    <row r="595" spans="1:8">
      <c r="A595" s="135">
        <f t="shared" ref="A595" si="38">A593+1</f>
        <v>361</v>
      </c>
      <c r="B595" s="24" t="s">
        <v>201</v>
      </c>
      <c r="C595" s="25"/>
      <c r="D595" s="26"/>
      <c r="E595" s="26"/>
      <c r="F595" s="59"/>
      <c r="H595" s="84"/>
    </row>
    <row r="596" spans="1:8">
      <c r="A596" s="136"/>
      <c r="B596" s="24" t="s">
        <v>10</v>
      </c>
      <c r="C596" s="25" t="s">
        <v>11</v>
      </c>
      <c r="D596" s="26">
        <v>160</v>
      </c>
      <c r="E596" s="26"/>
      <c r="F596" s="59">
        <f t="shared" si="35"/>
        <v>0</v>
      </c>
      <c r="H596" s="84"/>
    </row>
    <row r="597" spans="1:8">
      <c r="A597" s="135">
        <f>A595+1</f>
        <v>362</v>
      </c>
      <c r="B597" s="24" t="s">
        <v>202</v>
      </c>
      <c r="C597" s="25"/>
      <c r="D597" s="26"/>
      <c r="E597" s="26"/>
      <c r="F597" s="59"/>
      <c r="H597" s="84"/>
    </row>
    <row r="598" spans="1:8">
      <c r="A598" s="136"/>
      <c r="B598" s="24" t="s">
        <v>10</v>
      </c>
      <c r="C598" s="25" t="s">
        <v>11</v>
      </c>
      <c r="D598" s="26">
        <v>220</v>
      </c>
      <c r="E598" s="26"/>
      <c r="F598" s="59">
        <f t="shared" si="35"/>
        <v>0</v>
      </c>
      <c r="H598" s="84"/>
    </row>
    <row r="599" spans="1:8">
      <c r="A599" s="134">
        <f>A597+1</f>
        <v>363</v>
      </c>
      <c r="B599" s="24" t="s">
        <v>778</v>
      </c>
      <c r="C599" s="25"/>
      <c r="D599" s="26"/>
      <c r="E599" s="26"/>
      <c r="F599" s="59"/>
      <c r="H599" s="84"/>
    </row>
    <row r="600" spans="1:8">
      <c r="A600" s="134"/>
      <c r="B600" s="24" t="s">
        <v>7</v>
      </c>
      <c r="C600" s="25" t="s">
        <v>8</v>
      </c>
      <c r="D600" s="26">
        <v>48</v>
      </c>
      <c r="E600" s="26"/>
      <c r="F600" s="59">
        <f t="shared" si="35"/>
        <v>0</v>
      </c>
      <c r="H600" s="84"/>
    </row>
    <row r="601" spans="1:8">
      <c r="A601" s="134">
        <f>A599+1</f>
        <v>364</v>
      </c>
      <c r="B601" s="24" t="s">
        <v>203</v>
      </c>
      <c r="C601" s="25"/>
      <c r="D601" s="26"/>
      <c r="E601" s="26"/>
      <c r="F601" s="59"/>
      <c r="H601" s="84"/>
    </row>
    <row r="602" spans="1:8">
      <c r="A602" s="134"/>
      <c r="B602" s="24" t="s">
        <v>204</v>
      </c>
      <c r="C602" s="25" t="s">
        <v>11</v>
      </c>
      <c r="D602" s="26">
        <v>680</v>
      </c>
      <c r="E602" s="26"/>
      <c r="F602" s="59">
        <f t="shared" si="35"/>
        <v>0</v>
      </c>
      <c r="H602" s="84"/>
    </row>
    <row r="603" spans="1:8">
      <c r="A603" s="134">
        <f t="shared" ref="A603" si="39">A601+1</f>
        <v>365</v>
      </c>
      <c r="B603" s="24" t="s">
        <v>205</v>
      </c>
      <c r="C603" s="25"/>
      <c r="D603" s="26"/>
      <c r="E603" s="26"/>
      <c r="F603" s="59"/>
      <c r="H603" s="84"/>
    </row>
    <row r="604" spans="1:8">
      <c r="A604" s="134"/>
      <c r="B604" s="24" t="s">
        <v>7</v>
      </c>
      <c r="C604" s="25" t="s">
        <v>8</v>
      </c>
      <c r="D604" s="26">
        <v>38</v>
      </c>
      <c r="E604" s="26"/>
      <c r="F604" s="59">
        <f t="shared" si="35"/>
        <v>0</v>
      </c>
      <c r="H604" s="84"/>
    </row>
    <row r="605" spans="1:8">
      <c r="A605" s="134">
        <f>A603+1</f>
        <v>366</v>
      </c>
      <c r="B605" s="24" t="s">
        <v>206</v>
      </c>
      <c r="C605" s="25"/>
      <c r="D605" s="26"/>
      <c r="E605" s="26"/>
      <c r="F605" s="59"/>
      <c r="H605" s="84"/>
    </row>
    <row r="606" spans="1:8">
      <c r="A606" s="134"/>
      <c r="B606" s="24" t="s">
        <v>10</v>
      </c>
      <c r="C606" s="25" t="s">
        <v>11</v>
      </c>
      <c r="D606" s="26">
        <v>2400</v>
      </c>
      <c r="E606" s="26"/>
      <c r="F606" s="59">
        <f t="shared" si="35"/>
        <v>0</v>
      </c>
      <c r="H606" s="84"/>
    </row>
    <row r="607" spans="1:8">
      <c r="A607" s="134">
        <f>+A605+1</f>
        <v>367</v>
      </c>
      <c r="B607" s="24" t="s">
        <v>711</v>
      </c>
      <c r="C607" s="25"/>
      <c r="D607" s="26"/>
      <c r="E607" s="26"/>
      <c r="F607" s="59"/>
      <c r="H607" s="84"/>
    </row>
    <row r="608" spans="1:8">
      <c r="A608" s="134"/>
      <c r="B608" s="24" t="s">
        <v>7</v>
      </c>
      <c r="C608" s="25" t="s">
        <v>8</v>
      </c>
      <c r="D608" s="26">
        <v>1</v>
      </c>
      <c r="E608" s="26"/>
      <c r="F608" s="59">
        <f t="shared" si="35"/>
        <v>0</v>
      </c>
      <c r="H608" s="84"/>
    </row>
    <row r="609" spans="1:8">
      <c r="A609" s="134">
        <f t="shared" ref="A609" si="40">+A607+1</f>
        <v>368</v>
      </c>
      <c r="B609" s="24" t="s">
        <v>669</v>
      </c>
      <c r="C609" s="25"/>
      <c r="D609" s="26"/>
      <c r="E609" s="26"/>
      <c r="F609" s="59"/>
      <c r="H609" s="84"/>
    </row>
    <row r="610" spans="1:8">
      <c r="A610" s="134"/>
      <c r="B610" s="24" t="s">
        <v>7</v>
      </c>
      <c r="C610" s="25" t="s">
        <v>8</v>
      </c>
      <c r="D610" s="26">
        <v>40</v>
      </c>
      <c r="E610" s="26"/>
      <c r="F610" s="59">
        <f t="shared" si="35"/>
        <v>0</v>
      </c>
      <c r="H610" s="84"/>
    </row>
    <row r="611" spans="1:8">
      <c r="A611" s="134">
        <f t="shared" ref="A611" si="41">+A609+1</f>
        <v>369</v>
      </c>
      <c r="B611" s="24" t="s">
        <v>670</v>
      </c>
      <c r="C611" s="25"/>
      <c r="D611" s="26"/>
      <c r="E611" s="26"/>
      <c r="F611" s="59"/>
      <c r="H611" s="84"/>
    </row>
    <row r="612" spans="1:8">
      <c r="A612" s="134"/>
      <c r="B612" s="24" t="s">
        <v>7</v>
      </c>
      <c r="C612" s="25" t="s">
        <v>8</v>
      </c>
      <c r="D612" s="26">
        <v>2</v>
      </c>
      <c r="E612" s="26"/>
      <c r="F612" s="59">
        <f t="shared" si="35"/>
        <v>0</v>
      </c>
      <c r="H612" s="84"/>
    </row>
    <row r="613" spans="1:8">
      <c r="A613" s="134">
        <f t="shared" ref="A613" si="42">+A611+1</f>
        <v>370</v>
      </c>
      <c r="B613" s="24" t="s">
        <v>671</v>
      </c>
      <c r="C613" s="25"/>
      <c r="D613" s="26"/>
      <c r="E613" s="26"/>
      <c r="F613" s="59"/>
      <c r="H613" s="84"/>
    </row>
    <row r="614" spans="1:8">
      <c r="A614" s="134"/>
      <c r="B614" s="24" t="s">
        <v>7</v>
      </c>
      <c r="C614" s="25" t="s">
        <v>8</v>
      </c>
      <c r="D614" s="26">
        <v>40</v>
      </c>
      <c r="E614" s="26"/>
      <c r="F614" s="59">
        <f t="shared" si="35"/>
        <v>0</v>
      </c>
      <c r="H614" s="84"/>
    </row>
    <row r="615" spans="1:8">
      <c r="A615" s="134">
        <f t="shared" ref="A615" si="43">+A613+1</f>
        <v>371</v>
      </c>
      <c r="B615" s="24" t="s">
        <v>207</v>
      </c>
      <c r="C615" s="25"/>
      <c r="D615" s="26"/>
      <c r="E615" s="26"/>
      <c r="F615" s="59"/>
      <c r="H615" s="84"/>
    </row>
    <row r="616" spans="1:8">
      <c r="A616" s="134"/>
      <c r="B616" s="24" t="s">
        <v>7</v>
      </c>
      <c r="C616" s="25" t="s">
        <v>8</v>
      </c>
      <c r="D616" s="26">
        <v>48</v>
      </c>
      <c r="E616" s="26"/>
      <c r="F616" s="59">
        <f t="shared" si="35"/>
        <v>0</v>
      </c>
      <c r="H616" s="84"/>
    </row>
    <row r="617" spans="1:8">
      <c r="A617" s="134">
        <f t="shared" ref="A617" si="44">+A615+1</f>
        <v>372</v>
      </c>
      <c r="B617" s="24" t="s">
        <v>208</v>
      </c>
      <c r="C617" s="25"/>
      <c r="D617" s="26"/>
      <c r="E617" s="26"/>
      <c r="F617" s="59"/>
      <c r="H617" s="84"/>
    </row>
    <row r="618" spans="1:8">
      <c r="A618" s="134"/>
      <c r="B618" s="24" t="s">
        <v>7</v>
      </c>
      <c r="C618" s="25" t="s">
        <v>8</v>
      </c>
      <c r="D618" s="26">
        <v>48</v>
      </c>
      <c r="E618" s="26"/>
      <c r="F618" s="59">
        <f t="shared" ref="F618:F677" si="45">D618*E618</f>
        <v>0</v>
      </c>
      <c r="H618" s="84"/>
    </row>
    <row r="619" spans="1:8">
      <c r="A619" s="134">
        <f t="shared" ref="A619" si="46">+A617+1</f>
        <v>373</v>
      </c>
      <c r="B619" s="24" t="s">
        <v>209</v>
      </c>
      <c r="C619" s="25"/>
      <c r="D619" s="26"/>
      <c r="E619" s="26"/>
      <c r="F619" s="59"/>
      <c r="H619" s="84"/>
    </row>
    <row r="620" spans="1:8">
      <c r="A620" s="134"/>
      <c r="B620" s="24" t="s">
        <v>7</v>
      </c>
      <c r="C620" s="25" t="s">
        <v>8</v>
      </c>
      <c r="D620" s="26">
        <v>1</v>
      </c>
      <c r="E620" s="26"/>
      <c r="F620" s="59">
        <f t="shared" si="45"/>
        <v>0</v>
      </c>
      <c r="H620" s="84"/>
    </row>
    <row r="621" spans="1:8">
      <c r="A621" s="134">
        <f t="shared" ref="A621" si="47">+A619+1</f>
        <v>374</v>
      </c>
      <c r="B621" s="24" t="s">
        <v>210</v>
      </c>
      <c r="C621" s="25"/>
      <c r="D621" s="26"/>
      <c r="E621" s="26"/>
      <c r="F621" s="59"/>
      <c r="H621" s="84"/>
    </row>
    <row r="622" spans="1:8">
      <c r="A622" s="134"/>
      <c r="B622" s="24" t="s">
        <v>211</v>
      </c>
      <c r="C622" s="25" t="s">
        <v>11</v>
      </c>
      <c r="D622" s="26">
        <v>1800</v>
      </c>
      <c r="E622" s="26"/>
      <c r="F622" s="59">
        <f t="shared" si="45"/>
        <v>0</v>
      </c>
      <c r="H622" s="84"/>
    </row>
    <row r="623" spans="1:8">
      <c r="A623" s="134">
        <f t="shared" ref="A623" si="48">+A621+1</f>
        <v>375</v>
      </c>
      <c r="B623" s="24" t="s">
        <v>212</v>
      </c>
      <c r="C623" s="25"/>
      <c r="D623" s="26"/>
      <c r="E623" s="26"/>
      <c r="F623" s="59"/>
      <c r="H623" s="84"/>
    </row>
    <row r="624" spans="1:8">
      <c r="A624" s="134"/>
      <c r="B624" s="24" t="s">
        <v>7</v>
      </c>
      <c r="C624" s="25" t="s">
        <v>8</v>
      </c>
      <c r="D624" s="26">
        <v>20</v>
      </c>
      <c r="E624" s="26"/>
      <c r="F624" s="59">
        <f t="shared" si="45"/>
        <v>0</v>
      </c>
      <c r="H624" s="84"/>
    </row>
    <row r="625" spans="1:8">
      <c r="A625" s="135">
        <f>A623+1</f>
        <v>376</v>
      </c>
      <c r="B625" s="24" t="s">
        <v>760</v>
      </c>
      <c r="C625" s="25"/>
      <c r="D625" s="26"/>
      <c r="E625" s="26"/>
      <c r="F625" s="59"/>
      <c r="H625" s="84"/>
    </row>
    <row r="626" spans="1:8">
      <c r="A626" s="136"/>
      <c r="B626" s="24" t="s">
        <v>762</v>
      </c>
      <c r="C626" s="25" t="s">
        <v>45</v>
      </c>
      <c r="D626" s="26">
        <v>1</v>
      </c>
      <c r="E626" s="26"/>
      <c r="F626" s="59">
        <f t="shared" si="45"/>
        <v>0</v>
      </c>
      <c r="H626" s="84"/>
    </row>
    <row r="627" spans="1:8">
      <c r="A627" s="121"/>
      <c r="B627" s="69" t="s">
        <v>575</v>
      </c>
      <c r="C627" s="25"/>
      <c r="D627" s="26"/>
      <c r="E627" s="26"/>
      <c r="F627" s="59"/>
      <c r="H627" s="84"/>
    </row>
    <row r="628" spans="1:8">
      <c r="A628" s="121"/>
      <c r="B628" s="42" t="s">
        <v>172</v>
      </c>
      <c r="C628" s="25"/>
      <c r="D628" s="26"/>
      <c r="E628" s="26"/>
      <c r="F628" s="59"/>
      <c r="H628" s="84"/>
    </row>
    <row r="629" spans="1:8">
      <c r="A629" s="121"/>
      <c r="B629" s="42" t="s">
        <v>173</v>
      </c>
      <c r="C629" s="25"/>
      <c r="D629" s="26"/>
      <c r="E629" s="26"/>
      <c r="F629" s="59"/>
      <c r="H629" s="84"/>
    </row>
    <row r="630" spans="1:8">
      <c r="A630" s="134">
        <f>A625+1</f>
        <v>377</v>
      </c>
      <c r="B630" s="24" t="s">
        <v>174</v>
      </c>
      <c r="C630" s="25"/>
      <c r="D630" s="26"/>
      <c r="E630" s="26"/>
      <c r="F630" s="59"/>
      <c r="H630" s="84"/>
    </row>
    <row r="631" spans="1:8">
      <c r="A631" s="134"/>
      <c r="B631" s="24" t="s">
        <v>136</v>
      </c>
      <c r="C631" s="25" t="s">
        <v>8</v>
      </c>
      <c r="D631" s="26">
        <v>1</v>
      </c>
      <c r="E631" s="12"/>
      <c r="F631" s="59">
        <f t="shared" si="45"/>
        <v>0</v>
      </c>
      <c r="H631" s="84"/>
    </row>
    <row r="632" spans="1:8">
      <c r="A632" s="134">
        <f>A630+1</f>
        <v>378</v>
      </c>
      <c r="B632" s="24" t="s">
        <v>175</v>
      </c>
      <c r="C632" s="25"/>
      <c r="D632" s="26"/>
      <c r="E632" s="12"/>
      <c r="F632" s="59"/>
      <c r="H632" s="84"/>
    </row>
    <row r="633" spans="1:8">
      <c r="A633" s="134"/>
      <c r="B633" s="24" t="s">
        <v>136</v>
      </c>
      <c r="C633" s="25" t="s">
        <v>8</v>
      </c>
      <c r="D633" s="26">
        <v>2</v>
      </c>
      <c r="E633" s="12"/>
      <c r="F633" s="59">
        <f t="shared" si="45"/>
        <v>0</v>
      </c>
      <c r="H633" s="84"/>
    </row>
    <row r="634" spans="1:8">
      <c r="A634" s="134">
        <f>A632+1</f>
        <v>379</v>
      </c>
      <c r="B634" s="24" t="s">
        <v>637</v>
      </c>
      <c r="C634" s="25"/>
      <c r="D634" s="26"/>
      <c r="E634" s="12"/>
      <c r="F634" s="59"/>
      <c r="H634" s="84"/>
    </row>
    <row r="635" spans="1:8">
      <c r="A635" s="134"/>
      <c r="B635" s="24" t="s">
        <v>136</v>
      </c>
      <c r="C635" s="25" t="s">
        <v>8</v>
      </c>
      <c r="D635" s="26">
        <v>1</v>
      </c>
      <c r="E635" s="12"/>
      <c r="F635" s="59">
        <f t="shared" si="45"/>
        <v>0</v>
      </c>
      <c r="H635" s="84"/>
    </row>
    <row r="636" spans="1:8" ht="34.5" customHeight="1">
      <c r="A636" s="121"/>
      <c r="B636" s="42" t="s">
        <v>177</v>
      </c>
      <c r="C636" s="25"/>
      <c r="D636" s="26"/>
      <c r="E636" s="26"/>
      <c r="F636" s="59"/>
      <c r="H636" s="84"/>
    </row>
    <row r="637" spans="1:8">
      <c r="A637" s="121"/>
      <c r="B637" s="24" t="s">
        <v>640</v>
      </c>
      <c r="C637" s="25"/>
      <c r="D637" s="26"/>
      <c r="E637" s="26"/>
      <c r="F637" s="59"/>
      <c r="H637" s="84"/>
    </row>
    <row r="638" spans="1:8">
      <c r="A638" s="121"/>
      <c r="B638" s="24" t="s">
        <v>641</v>
      </c>
      <c r="C638" s="25"/>
      <c r="D638" s="26"/>
      <c r="E638" s="26"/>
      <c r="F638" s="59"/>
      <c r="H638" s="84"/>
    </row>
    <row r="639" spans="1:8">
      <c r="A639" s="134">
        <f>A634+1</f>
        <v>380</v>
      </c>
      <c r="B639" s="24" t="s">
        <v>178</v>
      </c>
      <c r="E639" s="26"/>
      <c r="F639" s="59"/>
      <c r="H639" s="84"/>
    </row>
    <row r="640" spans="1:8">
      <c r="A640" s="134"/>
      <c r="B640" s="24" t="s">
        <v>134</v>
      </c>
      <c r="C640" s="25" t="s">
        <v>45</v>
      </c>
      <c r="D640" s="26">
        <v>1</v>
      </c>
      <c r="E640" s="26"/>
      <c r="F640" s="59">
        <f t="shared" si="45"/>
        <v>0</v>
      </c>
      <c r="H640" s="84"/>
    </row>
    <row r="641" spans="1:8">
      <c r="A641" s="134">
        <f>A639+1</f>
        <v>381</v>
      </c>
      <c r="B641" s="24" t="s">
        <v>179</v>
      </c>
      <c r="C641" s="25"/>
      <c r="D641" s="26"/>
      <c r="E641" s="26"/>
      <c r="F641" s="59"/>
      <c r="H641" s="84"/>
    </row>
    <row r="642" spans="1:8">
      <c r="A642" s="134"/>
      <c r="B642" s="24" t="s">
        <v>134</v>
      </c>
      <c r="C642" s="25" t="s">
        <v>45</v>
      </c>
      <c r="D642" s="26">
        <v>2</v>
      </c>
      <c r="E642" s="26"/>
      <c r="F642" s="59">
        <f t="shared" si="45"/>
        <v>0</v>
      </c>
      <c r="H642" s="84"/>
    </row>
    <row r="643" spans="1:8">
      <c r="A643" s="135">
        <f>A641+1</f>
        <v>382</v>
      </c>
      <c r="B643" s="24" t="s">
        <v>642</v>
      </c>
      <c r="C643" s="25"/>
      <c r="D643" s="26"/>
      <c r="E643" s="26"/>
      <c r="F643" s="59"/>
      <c r="H643" s="84"/>
    </row>
    <row r="644" spans="1:8">
      <c r="A644" s="136"/>
      <c r="B644" s="24" t="s">
        <v>136</v>
      </c>
      <c r="C644" s="25" t="s">
        <v>8</v>
      </c>
      <c r="D644" s="26">
        <v>1</v>
      </c>
      <c r="E644" s="26"/>
      <c r="F644" s="59">
        <f t="shared" si="45"/>
        <v>0</v>
      </c>
      <c r="H644" s="84"/>
    </row>
    <row r="645" spans="1:8">
      <c r="A645" s="135">
        <f>A643+1</f>
        <v>383</v>
      </c>
      <c r="B645" s="24" t="s">
        <v>180</v>
      </c>
      <c r="C645" s="25"/>
      <c r="D645" s="26"/>
      <c r="E645" s="26"/>
      <c r="F645" s="59"/>
      <c r="H645" s="84"/>
    </row>
    <row r="646" spans="1:8">
      <c r="A646" s="136"/>
      <c r="B646" s="24" t="s">
        <v>136</v>
      </c>
      <c r="C646" s="25" t="s">
        <v>8</v>
      </c>
      <c r="D646" s="26">
        <v>1</v>
      </c>
      <c r="E646" s="26"/>
      <c r="F646" s="59">
        <f t="shared" si="45"/>
        <v>0</v>
      </c>
      <c r="H646" s="84"/>
    </row>
    <row r="647" spans="1:8">
      <c r="A647" s="121"/>
      <c r="B647" s="42" t="s">
        <v>639</v>
      </c>
      <c r="C647" s="25"/>
      <c r="D647" s="26"/>
      <c r="E647" s="26"/>
      <c r="F647" s="59"/>
      <c r="H647" s="84"/>
    </row>
    <row r="648" spans="1:8">
      <c r="A648" s="135">
        <f>A645+1</f>
        <v>384</v>
      </c>
      <c r="B648" s="24" t="s">
        <v>643</v>
      </c>
      <c r="C648" s="25"/>
      <c r="D648" s="26"/>
      <c r="E648" s="26"/>
      <c r="F648" s="59"/>
      <c r="H648" s="84"/>
    </row>
    <row r="649" spans="1:8">
      <c r="A649" s="136"/>
      <c r="B649" s="24" t="s">
        <v>134</v>
      </c>
      <c r="C649" s="25" t="s">
        <v>45</v>
      </c>
      <c r="D649" s="26">
        <v>1</v>
      </c>
      <c r="E649" s="26"/>
      <c r="F649" s="59">
        <f t="shared" si="45"/>
        <v>0</v>
      </c>
      <c r="H649" s="84"/>
    </row>
    <row r="650" spans="1:8">
      <c r="A650" s="134">
        <f>A648+1</f>
        <v>385</v>
      </c>
      <c r="B650" s="24" t="s">
        <v>181</v>
      </c>
      <c r="C650" s="25"/>
      <c r="D650" s="26"/>
      <c r="E650" s="26"/>
      <c r="F650" s="59"/>
      <c r="H650" s="84"/>
    </row>
    <row r="651" spans="1:8">
      <c r="A651" s="134"/>
      <c r="B651" s="24" t="s">
        <v>136</v>
      </c>
      <c r="C651" s="25" t="s">
        <v>8</v>
      </c>
      <c r="D651" s="26">
        <v>1</v>
      </c>
      <c r="E651" s="26"/>
      <c r="F651" s="59">
        <f t="shared" si="45"/>
        <v>0</v>
      </c>
      <c r="H651" s="84"/>
    </row>
    <row r="652" spans="1:8">
      <c r="A652" s="134">
        <f>A650+1</f>
        <v>386</v>
      </c>
      <c r="B652" s="24" t="s">
        <v>644</v>
      </c>
      <c r="C652" s="25"/>
      <c r="D652" s="26"/>
      <c r="E652" s="26"/>
      <c r="F652" s="59"/>
      <c r="H652" s="84"/>
    </row>
    <row r="653" spans="1:8">
      <c r="A653" s="134"/>
      <c r="B653" s="24" t="s">
        <v>136</v>
      </c>
      <c r="C653" s="25" t="s">
        <v>8</v>
      </c>
      <c r="D653" s="26">
        <v>1</v>
      </c>
      <c r="E653" s="26"/>
      <c r="F653" s="59">
        <f t="shared" si="45"/>
        <v>0</v>
      </c>
      <c r="H653" s="84"/>
    </row>
    <row r="654" spans="1:8">
      <c r="A654" s="121"/>
      <c r="B654" s="42" t="s">
        <v>645</v>
      </c>
      <c r="C654" s="25"/>
      <c r="D654" s="26"/>
      <c r="E654" s="26"/>
      <c r="F654" s="59"/>
      <c r="H654" s="84"/>
    </row>
    <row r="655" spans="1:8">
      <c r="A655" s="135">
        <f>A652+1</f>
        <v>387</v>
      </c>
      <c r="B655" s="24" t="s">
        <v>646</v>
      </c>
      <c r="C655" s="25"/>
      <c r="D655" s="26"/>
      <c r="E655" s="26"/>
      <c r="F655" s="59"/>
      <c r="H655" s="84"/>
    </row>
    <row r="656" spans="1:8">
      <c r="A656" s="136"/>
      <c r="B656" s="24" t="s">
        <v>136</v>
      </c>
      <c r="C656" s="25" t="s">
        <v>8</v>
      </c>
      <c r="D656" s="26">
        <v>1</v>
      </c>
      <c r="E656" s="26"/>
      <c r="F656" s="59">
        <f t="shared" si="45"/>
        <v>0</v>
      </c>
      <c r="H656" s="84"/>
    </row>
    <row r="657" spans="1:8">
      <c r="A657" s="135">
        <f>A655+1</f>
        <v>388</v>
      </c>
      <c r="B657" s="24" t="s">
        <v>647</v>
      </c>
      <c r="C657" s="25"/>
      <c r="D657" s="26"/>
      <c r="E657" s="26"/>
      <c r="F657" s="59"/>
      <c r="H657" s="84"/>
    </row>
    <row r="658" spans="1:8">
      <c r="A658" s="136"/>
      <c r="B658" s="24" t="s">
        <v>136</v>
      </c>
      <c r="C658" s="25" t="s">
        <v>8</v>
      </c>
      <c r="D658" s="26">
        <v>1</v>
      </c>
      <c r="E658" s="26"/>
      <c r="F658" s="59">
        <f t="shared" si="45"/>
        <v>0</v>
      </c>
      <c r="H658" s="84"/>
    </row>
    <row r="659" spans="1:8">
      <c r="A659" s="135">
        <f t="shared" ref="A659" si="49">A657+1</f>
        <v>389</v>
      </c>
      <c r="B659" s="24" t="s">
        <v>183</v>
      </c>
      <c r="C659" s="25"/>
      <c r="D659" s="26"/>
      <c r="E659" s="26"/>
      <c r="F659" s="59"/>
      <c r="H659" s="84"/>
    </row>
    <row r="660" spans="1:8">
      <c r="A660" s="136"/>
      <c r="B660" s="24" t="s">
        <v>136</v>
      </c>
      <c r="C660" s="25" t="s">
        <v>8</v>
      </c>
      <c r="D660" s="26">
        <v>1</v>
      </c>
      <c r="E660" s="26"/>
      <c r="F660" s="59">
        <f t="shared" si="45"/>
        <v>0</v>
      </c>
      <c r="H660" s="84"/>
    </row>
    <row r="661" spans="1:8">
      <c r="A661" s="135">
        <f t="shared" ref="A661" si="50">A659+1</f>
        <v>390</v>
      </c>
      <c r="B661" s="24" t="s">
        <v>648</v>
      </c>
      <c r="C661" s="25"/>
      <c r="D661" s="26"/>
      <c r="E661" s="26"/>
      <c r="F661" s="59"/>
      <c r="H661" s="84"/>
    </row>
    <row r="662" spans="1:8">
      <c r="A662" s="136"/>
      <c r="B662" s="24" t="s">
        <v>134</v>
      </c>
      <c r="C662" s="25" t="s">
        <v>45</v>
      </c>
      <c r="D662" s="26">
        <v>1</v>
      </c>
      <c r="E662" s="26"/>
      <c r="F662" s="59">
        <f t="shared" si="45"/>
        <v>0</v>
      </c>
      <c r="H662" s="84"/>
    </row>
    <row r="663" spans="1:8">
      <c r="A663" s="135">
        <f t="shared" ref="A663" si="51">A661+1</f>
        <v>391</v>
      </c>
      <c r="B663" s="24" t="s">
        <v>649</v>
      </c>
      <c r="C663" s="25"/>
      <c r="D663" s="26"/>
      <c r="E663" s="26"/>
      <c r="F663" s="59"/>
      <c r="H663" s="84"/>
    </row>
    <row r="664" spans="1:8">
      <c r="A664" s="136"/>
      <c r="B664" s="24" t="s">
        <v>136</v>
      </c>
      <c r="C664" s="25" t="s">
        <v>8</v>
      </c>
      <c r="D664" s="26">
        <v>8</v>
      </c>
      <c r="E664" s="26"/>
      <c r="F664" s="59">
        <f t="shared" si="45"/>
        <v>0</v>
      </c>
      <c r="H664" s="84"/>
    </row>
    <row r="665" spans="1:8">
      <c r="A665" s="121"/>
      <c r="B665" s="42" t="s">
        <v>176</v>
      </c>
      <c r="C665" s="25"/>
      <c r="D665" s="26"/>
      <c r="E665" s="26"/>
      <c r="F665" s="59"/>
      <c r="H665" s="84"/>
    </row>
    <row r="666" spans="1:8">
      <c r="A666" s="134">
        <f>A663+1</f>
        <v>392</v>
      </c>
      <c r="B666" s="24" t="s">
        <v>182</v>
      </c>
      <c r="C666" s="25"/>
      <c r="D666" s="26"/>
      <c r="E666" s="26"/>
      <c r="F666" s="59"/>
      <c r="H666" s="84"/>
    </row>
    <row r="667" spans="1:8">
      <c r="A667" s="134"/>
      <c r="B667" s="24" t="s">
        <v>134</v>
      </c>
      <c r="C667" s="25" t="s">
        <v>45</v>
      </c>
      <c r="D667" s="26">
        <v>1</v>
      </c>
      <c r="E667" s="26"/>
      <c r="F667" s="59">
        <f t="shared" si="45"/>
        <v>0</v>
      </c>
      <c r="H667" s="84"/>
    </row>
    <row r="668" spans="1:8">
      <c r="A668" s="134">
        <f t="shared" ref="A668" si="52">A666+1</f>
        <v>393</v>
      </c>
      <c r="B668" s="24" t="s">
        <v>638</v>
      </c>
      <c r="C668" s="25"/>
      <c r="D668" s="26"/>
      <c r="E668" s="26"/>
      <c r="F668" s="59"/>
      <c r="H668" s="84"/>
    </row>
    <row r="669" spans="1:8">
      <c r="A669" s="134"/>
      <c r="B669" s="24" t="s">
        <v>136</v>
      </c>
      <c r="C669" s="25" t="s">
        <v>8</v>
      </c>
      <c r="D669" s="26">
        <v>1</v>
      </c>
      <c r="E669" s="26"/>
      <c r="F669" s="59">
        <f t="shared" si="45"/>
        <v>0</v>
      </c>
      <c r="H669" s="84"/>
    </row>
    <row r="670" spans="1:8">
      <c r="A670" s="134">
        <f t="shared" ref="A670" si="53">A668+1</f>
        <v>394</v>
      </c>
      <c r="B670" s="24" t="s">
        <v>650</v>
      </c>
      <c r="C670" s="25"/>
      <c r="D670" s="26"/>
      <c r="E670" s="26"/>
      <c r="F670" s="59"/>
      <c r="H670" s="84"/>
    </row>
    <row r="671" spans="1:8">
      <c r="A671" s="134"/>
      <c r="B671" s="24" t="s">
        <v>136</v>
      </c>
      <c r="C671" s="25" t="s">
        <v>8</v>
      </c>
      <c r="D671" s="26">
        <v>1</v>
      </c>
      <c r="E671" s="26"/>
      <c r="F671" s="59">
        <f t="shared" si="45"/>
        <v>0</v>
      </c>
      <c r="H671" s="84"/>
    </row>
    <row r="672" spans="1:8" ht="28.5" customHeight="1">
      <c r="A672" s="135">
        <f>A670+1</f>
        <v>395</v>
      </c>
      <c r="B672" s="42" t="s">
        <v>660</v>
      </c>
      <c r="C672" s="25"/>
      <c r="D672" s="26"/>
      <c r="E672" s="26"/>
      <c r="F672" s="59"/>
      <c r="H672" s="84"/>
    </row>
    <row r="673" spans="1:8">
      <c r="A673" s="136"/>
      <c r="B673" s="24" t="s">
        <v>134</v>
      </c>
      <c r="C673" s="25" t="s">
        <v>45</v>
      </c>
      <c r="D673" s="26">
        <v>1</v>
      </c>
      <c r="E673" s="26"/>
      <c r="F673" s="59">
        <f t="shared" si="45"/>
        <v>0</v>
      </c>
      <c r="H673" s="84"/>
    </row>
    <row r="674" spans="1:8">
      <c r="A674" s="121"/>
      <c r="B674" s="42" t="s">
        <v>463</v>
      </c>
      <c r="C674" s="25"/>
      <c r="D674" s="26"/>
      <c r="E674" s="26"/>
      <c r="F674" s="59"/>
      <c r="H674" s="84"/>
    </row>
    <row r="675" spans="1:8">
      <c r="A675" s="121"/>
      <c r="B675" s="42" t="s">
        <v>177</v>
      </c>
      <c r="C675" s="25"/>
      <c r="D675" s="26"/>
      <c r="E675" s="26"/>
      <c r="F675" s="59"/>
      <c r="H675" s="84"/>
    </row>
    <row r="676" spans="1:8">
      <c r="A676" s="135">
        <f>A672+1</f>
        <v>396</v>
      </c>
      <c r="B676" s="24" t="s">
        <v>651</v>
      </c>
      <c r="C676" s="25"/>
      <c r="D676" s="26"/>
      <c r="E676" s="26"/>
      <c r="F676" s="59"/>
      <c r="H676" s="84"/>
    </row>
    <row r="677" spans="1:8">
      <c r="A677" s="136"/>
      <c r="B677" s="24" t="s">
        <v>136</v>
      </c>
      <c r="C677" s="25" t="s">
        <v>8</v>
      </c>
      <c r="D677" s="26">
        <v>2</v>
      </c>
      <c r="E677" s="26"/>
      <c r="F677" s="59">
        <f t="shared" si="45"/>
        <v>0</v>
      </c>
      <c r="H677" s="84"/>
    </row>
    <row r="678" spans="1:8">
      <c r="A678" s="135">
        <f>A676+1</f>
        <v>397</v>
      </c>
      <c r="B678" s="24" t="s">
        <v>652</v>
      </c>
      <c r="C678" s="25"/>
      <c r="D678" s="26"/>
      <c r="E678" s="26"/>
      <c r="F678" s="59"/>
      <c r="H678" s="84"/>
    </row>
    <row r="679" spans="1:8">
      <c r="A679" s="136"/>
      <c r="B679" s="24" t="s">
        <v>136</v>
      </c>
      <c r="C679" s="25" t="s">
        <v>8</v>
      </c>
      <c r="D679" s="26">
        <v>12</v>
      </c>
      <c r="E679" s="26"/>
      <c r="F679" s="59">
        <f t="shared" ref="F679:F733" si="54">D679*E679</f>
        <v>0</v>
      </c>
      <c r="H679" s="84"/>
    </row>
    <row r="680" spans="1:8">
      <c r="A680" s="135">
        <f>A678+1</f>
        <v>398</v>
      </c>
      <c r="B680" s="24" t="s">
        <v>174</v>
      </c>
      <c r="C680" s="25"/>
      <c r="D680" s="26"/>
      <c r="E680" s="26"/>
      <c r="F680" s="59"/>
      <c r="H680" s="84"/>
    </row>
    <row r="681" spans="1:8">
      <c r="A681" s="136"/>
      <c r="B681" s="24" t="s">
        <v>136</v>
      </c>
      <c r="C681" s="25" t="s">
        <v>8</v>
      </c>
      <c r="D681" s="26">
        <v>2</v>
      </c>
      <c r="E681" s="26"/>
      <c r="F681" s="59">
        <f t="shared" si="54"/>
        <v>0</v>
      </c>
      <c r="H681" s="84"/>
    </row>
    <row r="682" spans="1:8">
      <c r="A682" s="135">
        <f>A680+1</f>
        <v>399</v>
      </c>
      <c r="B682" s="24" t="s">
        <v>653</v>
      </c>
      <c r="C682" s="25"/>
      <c r="D682" s="26"/>
      <c r="E682" s="26"/>
      <c r="F682" s="59"/>
      <c r="H682" s="84"/>
    </row>
    <row r="683" spans="1:8">
      <c r="A683" s="136"/>
      <c r="B683" s="24" t="s">
        <v>136</v>
      </c>
      <c r="C683" s="25" t="s">
        <v>8</v>
      </c>
      <c r="D683" s="26">
        <v>4</v>
      </c>
      <c r="E683" s="26"/>
      <c r="F683" s="59">
        <f t="shared" si="54"/>
        <v>0</v>
      </c>
      <c r="H683" s="84"/>
    </row>
    <row r="684" spans="1:8">
      <c r="A684" s="121"/>
      <c r="B684" s="42" t="s">
        <v>176</v>
      </c>
      <c r="C684" s="25"/>
      <c r="D684" s="26"/>
      <c r="E684" s="26"/>
      <c r="F684" s="59"/>
      <c r="H684" s="84"/>
    </row>
    <row r="685" spans="1:8">
      <c r="A685" s="135">
        <f>+A682+1</f>
        <v>400</v>
      </c>
      <c r="B685" s="24" t="s">
        <v>654</v>
      </c>
      <c r="C685" s="25"/>
      <c r="D685" s="26"/>
      <c r="E685" s="26"/>
      <c r="F685" s="59"/>
      <c r="H685" s="84"/>
    </row>
    <row r="686" spans="1:8">
      <c r="A686" s="136"/>
      <c r="B686" s="24" t="s">
        <v>136</v>
      </c>
      <c r="C686" s="25" t="s">
        <v>8</v>
      </c>
      <c r="D686" s="26">
        <v>2</v>
      </c>
      <c r="E686" s="26"/>
      <c r="F686" s="59">
        <f t="shared" si="54"/>
        <v>0</v>
      </c>
      <c r="H686" s="84"/>
    </row>
    <row r="687" spans="1:8">
      <c r="A687" s="135">
        <f>+A685+1</f>
        <v>401</v>
      </c>
      <c r="B687" s="24" t="s">
        <v>655</v>
      </c>
      <c r="C687" s="25"/>
      <c r="D687" s="26"/>
      <c r="E687" s="26"/>
      <c r="F687" s="59"/>
      <c r="H687" s="84"/>
    </row>
    <row r="688" spans="1:8">
      <c r="A688" s="136"/>
      <c r="B688" s="24" t="s">
        <v>136</v>
      </c>
      <c r="C688" s="25" t="s">
        <v>8</v>
      </c>
      <c r="D688" s="26">
        <v>2</v>
      </c>
      <c r="E688" s="26"/>
      <c r="F688" s="59">
        <f t="shared" si="54"/>
        <v>0</v>
      </c>
      <c r="H688" s="84"/>
    </row>
    <row r="689" spans="1:8">
      <c r="A689" s="121"/>
      <c r="B689" s="42" t="s">
        <v>184</v>
      </c>
      <c r="C689" s="25"/>
      <c r="D689" s="26"/>
      <c r="E689" s="26"/>
      <c r="F689" s="59"/>
      <c r="H689" s="84"/>
    </row>
    <row r="690" spans="1:8">
      <c r="A690" s="121"/>
      <c r="B690" s="42" t="s">
        <v>177</v>
      </c>
      <c r="C690" s="25"/>
      <c r="D690" s="26"/>
      <c r="E690" s="26"/>
      <c r="F690" s="59"/>
      <c r="H690" s="84"/>
    </row>
    <row r="691" spans="1:8">
      <c r="A691" s="135">
        <f>A687+1</f>
        <v>402</v>
      </c>
      <c r="B691" s="24" t="s">
        <v>656</v>
      </c>
      <c r="C691" s="25"/>
      <c r="D691" s="26"/>
      <c r="E691" s="26"/>
      <c r="F691" s="59"/>
      <c r="H691" s="84"/>
    </row>
    <row r="692" spans="1:8">
      <c r="A692" s="136"/>
      <c r="B692" s="24" t="s">
        <v>136</v>
      </c>
      <c r="C692" s="25" t="s">
        <v>8</v>
      </c>
      <c r="D692" s="26">
        <v>1</v>
      </c>
      <c r="E692" s="26"/>
      <c r="F692" s="59">
        <f t="shared" si="54"/>
        <v>0</v>
      </c>
      <c r="H692" s="84"/>
    </row>
    <row r="693" spans="1:8">
      <c r="A693" s="135">
        <f>+A691+1</f>
        <v>403</v>
      </c>
      <c r="B693" s="24" t="s">
        <v>658</v>
      </c>
      <c r="C693" s="25"/>
      <c r="D693" s="26"/>
      <c r="E693" s="26"/>
      <c r="F693" s="59"/>
      <c r="H693" s="84"/>
    </row>
    <row r="694" spans="1:8">
      <c r="A694" s="136"/>
      <c r="B694" s="24" t="s">
        <v>136</v>
      </c>
      <c r="C694" s="25" t="s">
        <v>8</v>
      </c>
      <c r="D694" s="26">
        <v>1</v>
      </c>
      <c r="E694" s="26"/>
      <c r="F694" s="59">
        <f t="shared" si="54"/>
        <v>0</v>
      </c>
      <c r="H694" s="84"/>
    </row>
    <row r="695" spans="1:8">
      <c r="A695" s="135">
        <f t="shared" ref="A695" si="55">+A693+1</f>
        <v>404</v>
      </c>
      <c r="B695" s="24" t="s">
        <v>657</v>
      </c>
      <c r="C695" s="25"/>
      <c r="D695" s="26"/>
      <c r="E695" s="26"/>
      <c r="F695" s="59"/>
      <c r="H695" s="84"/>
    </row>
    <row r="696" spans="1:8">
      <c r="A696" s="136"/>
      <c r="B696" s="24" t="s">
        <v>136</v>
      </c>
      <c r="C696" s="25" t="s">
        <v>8</v>
      </c>
      <c r="D696" s="26">
        <v>2</v>
      </c>
      <c r="E696" s="26"/>
      <c r="F696" s="59">
        <f t="shared" si="54"/>
        <v>0</v>
      </c>
      <c r="H696" s="84"/>
    </row>
    <row r="697" spans="1:8">
      <c r="A697" s="135">
        <f>A695+1</f>
        <v>405</v>
      </c>
      <c r="B697" s="24" t="s">
        <v>659</v>
      </c>
      <c r="C697" s="25"/>
      <c r="D697" s="26"/>
      <c r="E697" s="26"/>
      <c r="F697" s="59"/>
      <c r="H697" s="84"/>
    </row>
    <row r="698" spans="1:8">
      <c r="A698" s="136"/>
      <c r="B698" s="24" t="s">
        <v>136</v>
      </c>
      <c r="C698" s="25" t="s">
        <v>8</v>
      </c>
      <c r="D698" s="26">
        <v>8</v>
      </c>
      <c r="E698" s="26"/>
      <c r="F698" s="59">
        <f t="shared" si="54"/>
        <v>0</v>
      </c>
      <c r="H698" s="84"/>
    </row>
    <row r="699" spans="1:8">
      <c r="A699" s="121"/>
      <c r="B699" s="42" t="s">
        <v>176</v>
      </c>
      <c r="C699" s="25"/>
      <c r="D699" s="26"/>
      <c r="E699" s="26"/>
      <c r="F699" s="59"/>
      <c r="H699" s="84"/>
    </row>
    <row r="700" spans="1:8">
      <c r="A700" s="134">
        <f>A697+1</f>
        <v>406</v>
      </c>
      <c r="B700" s="24" t="s">
        <v>654</v>
      </c>
      <c r="C700" s="25"/>
      <c r="D700" s="26"/>
      <c r="E700" s="26"/>
      <c r="F700" s="59"/>
      <c r="H700" s="84"/>
    </row>
    <row r="701" spans="1:8">
      <c r="A701" s="134"/>
      <c r="B701" s="24" t="s">
        <v>136</v>
      </c>
      <c r="C701" s="25" t="s">
        <v>8</v>
      </c>
      <c r="D701" s="26">
        <v>1</v>
      </c>
      <c r="E701" s="26"/>
      <c r="F701" s="59">
        <f t="shared" si="54"/>
        <v>0</v>
      </c>
      <c r="H701" s="84"/>
    </row>
    <row r="702" spans="1:8">
      <c r="A702" s="134">
        <f t="shared" ref="A702" si="56">A700+1</f>
        <v>407</v>
      </c>
      <c r="B702" s="24" t="s">
        <v>655</v>
      </c>
      <c r="C702" s="25"/>
      <c r="D702" s="26"/>
      <c r="E702" s="26"/>
      <c r="F702" s="59"/>
      <c r="H702" s="84"/>
    </row>
    <row r="703" spans="1:8">
      <c r="A703" s="134"/>
      <c r="B703" s="24" t="s">
        <v>136</v>
      </c>
      <c r="C703" s="25" t="s">
        <v>8</v>
      </c>
      <c r="D703" s="26">
        <v>1</v>
      </c>
      <c r="E703" s="26"/>
      <c r="F703" s="59">
        <f t="shared" si="54"/>
        <v>0</v>
      </c>
      <c r="H703" s="84"/>
    </row>
    <row r="704" spans="1:8">
      <c r="A704" s="121"/>
      <c r="B704" s="42" t="s">
        <v>185</v>
      </c>
      <c r="C704" s="25"/>
      <c r="D704" s="26"/>
      <c r="E704" s="26"/>
      <c r="F704" s="59"/>
      <c r="H704" s="84"/>
    </row>
    <row r="705" spans="1:8">
      <c r="A705" s="121"/>
      <c r="B705" s="42" t="s">
        <v>779</v>
      </c>
      <c r="C705" s="25"/>
      <c r="D705" s="26"/>
      <c r="E705" s="26"/>
      <c r="F705" s="59"/>
      <c r="H705" s="84"/>
    </row>
    <row r="706" spans="1:8">
      <c r="A706" s="134">
        <f>A702+1</f>
        <v>408</v>
      </c>
      <c r="B706" s="24" t="s">
        <v>186</v>
      </c>
      <c r="C706" s="25"/>
      <c r="D706" s="26"/>
      <c r="E706" s="26"/>
      <c r="F706" s="59"/>
      <c r="H706" s="84"/>
    </row>
    <row r="707" spans="1:8">
      <c r="A707" s="134"/>
      <c r="B707" s="24" t="s">
        <v>134</v>
      </c>
      <c r="C707" s="25" t="s">
        <v>45</v>
      </c>
      <c r="D707" s="26">
        <v>1</v>
      </c>
      <c r="E707" s="26"/>
      <c r="F707" s="59">
        <f t="shared" si="54"/>
        <v>0</v>
      </c>
      <c r="H707" s="84"/>
    </row>
    <row r="708" spans="1:8">
      <c r="A708" s="134">
        <f>A706+1</f>
        <v>409</v>
      </c>
      <c r="B708" s="24" t="s">
        <v>187</v>
      </c>
      <c r="C708" s="25"/>
      <c r="D708" s="26"/>
      <c r="E708" s="26"/>
      <c r="F708" s="59"/>
      <c r="H708" s="84"/>
    </row>
    <row r="709" spans="1:8">
      <c r="A709" s="134"/>
      <c r="B709" s="24" t="s">
        <v>134</v>
      </c>
      <c r="C709" s="25" t="s">
        <v>45</v>
      </c>
      <c r="D709" s="26">
        <v>1</v>
      </c>
      <c r="E709" s="26"/>
      <c r="F709" s="59">
        <f t="shared" si="54"/>
        <v>0</v>
      </c>
      <c r="H709" s="84"/>
    </row>
    <row r="710" spans="1:8" ht="33.75" customHeight="1">
      <c r="A710" s="121"/>
      <c r="B710" s="42" t="s">
        <v>188</v>
      </c>
      <c r="C710" s="25"/>
      <c r="D710" s="26"/>
      <c r="E710" s="26"/>
      <c r="F710" s="59"/>
      <c r="H710" s="84"/>
    </row>
    <row r="711" spans="1:8">
      <c r="A711" s="134">
        <f>A708+1</f>
        <v>410</v>
      </c>
      <c r="B711" s="24" t="s">
        <v>189</v>
      </c>
      <c r="C711" s="25"/>
      <c r="D711" s="26"/>
      <c r="E711" s="26"/>
      <c r="F711" s="59"/>
      <c r="H711" s="84"/>
    </row>
    <row r="712" spans="1:8">
      <c r="A712" s="134"/>
      <c r="B712" s="24" t="s">
        <v>136</v>
      </c>
      <c r="C712" s="25" t="s">
        <v>8</v>
      </c>
      <c r="D712" s="26">
        <v>1</v>
      </c>
      <c r="E712" s="26"/>
      <c r="F712" s="59">
        <f t="shared" si="54"/>
        <v>0</v>
      </c>
      <c r="H712" s="84"/>
    </row>
    <row r="713" spans="1:8">
      <c r="A713" s="134">
        <f>A711+1</f>
        <v>411</v>
      </c>
      <c r="B713" s="24" t="s">
        <v>190</v>
      </c>
      <c r="C713" s="25"/>
      <c r="D713" s="26"/>
      <c r="E713" s="26"/>
      <c r="F713" s="59"/>
      <c r="H713" s="84"/>
    </row>
    <row r="714" spans="1:8">
      <c r="A714" s="134"/>
      <c r="B714" s="24" t="s">
        <v>136</v>
      </c>
      <c r="C714" s="25" t="s">
        <v>8</v>
      </c>
      <c r="D714" s="26">
        <v>3</v>
      </c>
      <c r="E714" s="26"/>
      <c r="F714" s="59">
        <f t="shared" si="54"/>
        <v>0</v>
      </c>
      <c r="H714" s="84"/>
    </row>
    <row r="715" spans="1:8">
      <c r="A715" s="134">
        <f t="shared" ref="A715" si="57">A713+1</f>
        <v>412</v>
      </c>
      <c r="B715" s="24" t="s">
        <v>191</v>
      </c>
      <c r="C715" s="25"/>
      <c r="D715" s="26"/>
      <c r="E715" s="26"/>
      <c r="F715" s="59"/>
      <c r="H715" s="84"/>
    </row>
    <row r="716" spans="1:8">
      <c r="A716" s="134"/>
      <c r="B716" s="24" t="s">
        <v>136</v>
      </c>
      <c r="C716" s="25" t="s">
        <v>8</v>
      </c>
      <c r="D716" s="26">
        <v>12</v>
      </c>
      <c r="E716" s="26"/>
      <c r="F716" s="59">
        <f t="shared" si="54"/>
        <v>0</v>
      </c>
      <c r="H716" s="84"/>
    </row>
    <row r="717" spans="1:8">
      <c r="A717" s="134">
        <f t="shared" ref="A717" si="58">A715+1</f>
        <v>413</v>
      </c>
      <c r="B717" s="24" t="s">
        <v>192</v>
      </c>
      <c r="C717" s="25"/>
      <c r="D717" s="26"/>
      <c r="E717" s="26"/>
      <c r="F717" s="59"/>
      <c r="H717" s="84"/>
    </row>
    <row r="718" spans="1:8">
      <c r="A718" s="134"/>
      <c r="B718" s="24" t="s">
        <v>134</v>
      </c>
      <c r="C718" s="25" t="s">
        <v>45</v>
      </c>
      <c r="D718" s="26">
        <v>1</v>
      </c>
      <c r="E718" s="26"/>
      <c r="F718" s="59">
        <f t="shared" si="54"/>
        <v>0</v>
      </c>
      <c r="H718" s="84"/>
    </row>
    <row r="719" spans="1:8">
      <c r="A719" s="134">
        <f t="shared" ref="A719" si="59">A717+1</f>
        <v>414</v>
      </c>
      <c r="B719" s="24" t="s">
        <v>193</v>
      </c>
      <c r="C719" s="25"/>
      <c r="D719" s="26"/>
      <c r="E719" s="26"/>
      <c r="F719" s="59"/>
      <c r="H719" s="84"/>
    </row>
    <row r="720" spans="1:8">
      <c r="A720" s="134"/>
      <c r="B720" s="24" t="s">
        <v>134</v>
      </c>
      <c r="C720" s="25" t="s">
        <v>45</v>
      </c>
      <c r="D720" s="26">
        <v>1</v>
      </c>
      <c r="E720" s="26"/>
      <c r="F720" s="59">
        <f t="shared" si="54"/>
        <v>0</v>
      </c>
      <c r="H720" s="84"/>
    </row>
    <row r="721" spans="1:8" ht="18">
      <c r="A721" s="83"/>
      <c r="B721" s="69" t="s">
        <v>576</v>
      </c>
      <c r="C721" s="43"/>
      <c r="D721" s="43"/>
      <c r="E721" s="26"/>
      <c r="F721" s="59"/>
      <c r="H721" s="84"/>
    </row>
    <row r="722" spans="1:8">
      <c r="A722" s="134">
        <f>+A719+1</f>
        <v>415</v>
      </c>
      <c r="B722" s="24" t="s">
        <v>133</v>
      </c>
      <c r="C722" s="25"/>
      <c r="D722" s="26"/>
      <c r="E722" s="26"/>
      <c r="F722" s="59"/>
      <c r="H722" s="84"/>
    </row>
    <row r="723" spans="1:8">
      <c r="A723" s="134"/>
      <c r="B723" s="24" t="s">
        <v>134</v>
      </c>
      <c r="C723" s="25" t="s">
        <v>26</v>
      </c>
      <c r="D723" s="26">
        <v>9</v>
      </c>
      <c r="E723" s="26"/>
      <c r="F723" s="59">
        <f t="shared" si="54"/>
        <v>0</v>
      </c>
      <c r="H723" s="84"/>
    </row>
    <row r="724" spans="1:8">
      <c r="A724" s="134">
        <f>A722+1</f>
        <v>416</v>
      </c>
      <c r="B724" s="24" t="s">
        <v>135</v>
      </c>
      <c r="C724" s="25"/>
      <c r="D724" s="26"/>
      <c r="E724" s="26"/>
      <c r="F724" s="59"/>
      <c r="H724" s="84"/>
    </row>
    <row r="725" spans="1:8">
      <c r="A725" s="134"/>
      <c r="B725" s="24" t="s">
        <v>136</v>
      </c>
      <c r="C725" s="25" t="s">
        <v>8</v>
      </c>
      <c r="D725" s="26">
        <v>122</v>
      </c>
      <c r="E725" s="26"/>
      <c r="F725" s="59">
        <f t="shared" si="54"/>
        <v>0</v>
      </c>
      <c r="H725" s="84"/>
    </row>
    <row r="726" spans="1:8">
      <c r="A726" s="134">
        <f t="shared" ref="A726" si="60">+A724+1</f>
        <v>417</v>
      </c>
      <c r="B726" s="24" t="s">
        <v>137</v>
      </c>
      <c r="C726" s="25"/>
      <c r="D726" s="26"/>
      <c r="E726" s="26"/>
      <c r="F726" s="59"/>
      <c r="H726" s="84"/>
    </row>
    <row r="727" spans="1:8">
      <c r="A727" s="134"/>
      <c r="B727" s="24" t="s">
        <v>136</v>
      </c>
      <c r="C727" s="25" t="s">
        <v>8</v>
      </c>
      <c r="D727" s="26">
        <v>486</v>
      </c>
      <c r="E727" s="26"/>
      <c r="F727" s="59">
        <f t="shared" si="54"/>
        <v>0</v>
      </c>
      <c r="H727" s="84"/>
    </row>
    <row r="728" spans="1:8">
      <c r="A728" s="135">
        <f>A726+1</f>
        <v>418</v>
      </c>
      <c r="B728" s="24" t="s">
        <v>674</v>
      </c>
      <c r="C728" s="25"/>
      <c r="D728" s="26"/>
      <c r="E728" s="26"/>
      <c r="F728" s="59"/>
      <c r="H728" s="84"/>
    </row>
    <row r="729" spans="1:8">
      <c r="A729" s="136"/>
      <c r="B729" s="24" t="s">
        <v>136</v>
      </c>
      <c r="C729" s="25" t="s">
        <v>8</v>
      </c>
      <c r="D729" s="26">
        <v>8</v>
      </c>
      <c r="E729" s="26"/>
      <c r="F729" s="59">
        <f t="shared" si="54"/>
        <v>0</v>
      </c>
      <c r="H729" s="84"/>
    </row>
    <row r="730" spans="1:8">
      <c r="A730" s="135">
        <f t="shared" ref="A730" si="61">A728+1</f>
        <v>419</v>
      </c>
      <c r="B730" s="24" t="s">
        <v>138</v>
      </c>
      <c r="C730" s="25"/>
      <c r="D730" s="26"/>
      <c r="E730" s="26"/>
      <c r="F730" s="59"/>
      <c r="H730" s="84"/>
    </row>
    <row r="731" spans="1:8">
      <c r="A731" s="136"/>
      <c r="B731" s="24" t="s">
        <v>136</v>
      </c>
      <c r="C731" s="25" t="s">
        <v>8</v>
      </c>
      <c r="D731" s="26">
        <v>135</v>
      </c>
      <c r="E731" s="26"/>
      <c r="F731" s="59">
        <f t="shared" si="54"/>
        <v>0</v>
      </c>
      <c r="H731" s="84"/>
    </row>
    <row r="732" spans="1:8">
      <c r="A732" s="135">
        <f t="shared" ref="A732" si="62">A730+1</f>
        <v>420</v>
      </c>
      <c r="B732" s="24" t="s">
        <v>139</v>
      </c>
      <c r="C732" s="25"/>
      <c r="D732" s="26"/>
      <c r="E732" s="26"/>
      <c r="F732" s="59"/>
      <c r="H732" s="84"/>
    </row>
    <row r="733" spans="1:8">
      <c r="A733" s="136"/>
      <c r="B733" s="24" t="s">
        <v>136</v>
      </c>
      <c r="C733" s="25" t="s">
        <v>8</v>
      </c>
      <c r="D733" s="26">
        <v>50</v>
      </c>
      <c r="E733" s="26"/>
      <c r="F733" s="59">
        <f t="shared" si="54"/>
        <v>0</v>
      </c>
      <c r="H733" s="84"/>
    </row>
    <row r="734" spans="1:8">
      <c r="A734" s="135">
        <f t="shared" ref="A734" si="63">A732+1</f>
        <v>421</v>
      </c>
      <c r="B734" s="24" t="s">
        <v>140</v>
      </c>
      <c r="C734" s="25"/>
      <c r="D734" s="26"/>
      <c r="E734" s="26"/>
      <c r="F734" s="59"/>
      <c r="H734" s="84"/>
    </row>
    <row r="735" spans="1:8">
      <c r="A735" s="136"/>
      <c r="B735" s="24" t="s">
        <v>136</v>
      </c>
      <c r="C735" s="25" t="s">
        <v>8</v>
      </c>
      <c r="D735" s="26">
        <v>104</v>
      </c>
      <c r="E735" s="26"/>
      <c r="F735" s="59">
        <f t="shared" ref="F735:F800" si="64">D735*E735</f>
        <v>0</v>
      </c>
      <c r="H735" s="84"/>
    </row>
    <row r="736" spans="1:8">
      <c r="A736" s="121"/>
      <c r="B736" s="42" t="s">
        <v>428</v>
      </c>
      <c r="C736" s="25"/>
      <c r="D736" s="26"/>
      <c r="E736" s="26"/>
      <c r="F736" s="59"/>
      <c r="H736" s="84"/>
    </row>
    <row r="737" spans="1:8" ht="25.5" customHeight="1">
      <c r="A737" s="134">
        <f>A734+1</f>
        <v>422</v>
      </c>
      <c r="B737" s="24" t="s">
        <v>675</v>
      </c>
      <c r="C737" s="25"/>
      <c r="D737" s="26"/>
      <c r="E737" s="26"/>
      <c r="F737" s="59"/>
      <c r="H737" s="84"/>
    </row>
    <row r="738" spans="1:8">
      <c r="A738" s="134"/>
      <c r="B738" s="24" t="s">
        <v>136</v>
      </c>
      <c r="C738" s="25" t="s">
        <v>8</v>
      </c>
      <c r="D738" s="26">
        <v>2</v>
      </c>
      <c r="E738" s="26"/>
      <c r="F738" s="59">
        <f t="shared" si="64"/>
        <v>0</v>
      </c>
      <c r="H738" s="84"/>
    </row>
    <row r="739" spans="1:8">
      <c r="A739" s="134">
        <f>A737+1</f>
        <v>423</v>
      </c>
      <c r="B739" s="24" t="s">
        <v>141</v>
      </c>
      <c r="C739" s="25"/>
      <c r="D739" s="26"/>
      <c r="E739" s="26"/>
      <c r="F739" s="59"/>
      <c r="H739" s="84"/>
    </row>
    <row r="740" spans="1:8">
      <c r="A740" s="134"/>
      <c r="B740" s="24" t="s">
        <v>136</v>
      </c>
      <c r="C740" s="25" t="s">
        <v>8</v>
      </c>
      <c r="D740" s="26">
        <v>4</v>
      </c>
      <c r="E740" s="26"/>
      <c r="F740" s="59">
        <f t="shared" si="64"/>
        <v>0</v>
      </c>
      <c r="H740" s="84"/>
    </row>
    <row r="741" spans="1:8">
      <c r="A741" s="134">
        <f t="shared" ref="A741:A743" si="65">A739+1</f>
        <v>424</v>
      </c>
      <c r="B741" s="24" t="s">
        <v>142</v>
      </c>
      <c r="C741" s="25"/>
      <c r="D741" s="26"/>
      <c r="E741" s="26"/>
      <c r="F741" s="59"/>
      <c r="H741" s="84"/>
    </row>
    <row r="742" spans="1:8">
      <c r="A742" s="134"/>
      <c r="B742" s="24" t="s">
        <v>136</v>
      </c>
      <c r="C742" s="25" t="s">
        <v>8</v>
      </c>
      <c r="D742" s="26">
        <v>2</v>
      </c>
      <c r="E742" s="26"/>
      <c r="F742" s="59">
        <f t="shared" si="64"/>
        <v>0</v>
      </c>
      <c r="H742" s="84"/>
    </row>
    <row r="743" spans="1:8" ht="24.95" customHeight="1">
      <c r="A743" s="134">
        <f t="shared" si="65"/>
        <v>425</v>
      </c>
      <c r="B743" s="24" t="s">
        <v>143</v>
      </c>
      <c r="C743" s="25"/>
      <c r="D743" s="26"/>
      <c r="E743" s="26"/>
      <c r="F743" s="59"/>
      <c r="H743" s="84"/>
    </row>
    <row r="744" spans="1:8" ht="25.5" customHeight="1">
      <c r="A744" s="134"/>
      <c r="B744" s="24" t="s">
        <v>136</v>
      </c>
      <c r="C744" s="25" t="s">
        <v>8</v>
      </c>
      <c r="D744" s="26">
        <v>2</v>
      </c>
      <c r="E744" s="26"/>
      <c r="F744" s="59">
        <f t="shared" si="64"/>
        <v>0</v>
      </c>
      <c r="H744" s="84"/>
    </row>
    <row r="745" spans="1:8" ht="27.75" customHeight="1">
      <c r="A745" s="134">
        <f>+A743+1</f>
        <v>426</v>
      </c>
      <c r="B745" s="24" t="s">
        <v>144</v>
      </c>
      <c r="C745" s="25"/>
      <c r="D745" s="26"/>
      <c r="E745" s="26"/>
      <c r="F745" s="59"/>
      <c r="H745" s="84"/>
    </row>
    <row r="746" spans="1:8" ht="28.5" customHeight="1">
      <c r="A746" s="134"/>
      <c r="B746" s="24" t="s">
        <v>134</v>
      </c>
      <c r="C746" s="25" t="s">
        <v>26</v>
      </c>
      <c r="D746" s="26">
        <v>1</v>
      </c>
      <c r="E746" s="26"/>
      <c r="F746" s="59">
        <f t="shared" si="64"/>
        <v>0</v>
      </c>
      <c r="H746" s="84"/>
    </row>
    <row r="747" spans="1:8" ht="18">
      <c r="A747" s="121"/>
      <c r="B747" s="69" t="s">
        <v>780</v>
      </c>
      <c r="C747" s="43"/>
      <c r="D747" s="43"/>
      <c r="E747" s="26"/>
      <c r="F747" s="59"/>
      <c r="H747" s="84"/>
    </row>
    <row r="748" spans="1:8">
      <c r="A748" s="121"/>
      <c r="B748" s="42" t="s">
        <v>781</v>
      </c>
      <c r="C748" s="25"/>
      <c r="D748" s="26"/>
      <c r="E748" s="26"/>
      <c r="F748" s="59"/>
      <c r="H748" s="84"/>
    </row>
    <row r="749" spans="1:8">
      <c r="A749" s="134">
        <f>+A745+1</f>
        <v>427</v>
      </c>
      <c r="B749" s="24" t="s">
        <v>145</v>
      </c>
      <c r="C749" s="25"/>
      <c r="D749" s="26"/>
      <c r="E749" s="26"/>
      <c r="F749" s="59"/>
      <c r="H749" s="84"/>
    </row>
    <row r="750" spans="1:8">
      <c r="A750" s="134"/>
      <c r="B750" s="24" t="s">
        <v>136</v>
      </c>
      <c r="C750" s="25" t="s">
        <v>8</v>
      </c>
      <c r="D750" s="26">
        <v>21</v>
      </c>
      <c r="E750" s="26"/>
      <c r="F750" s="59">
        <f t="shared" si="64"/>
        <v>0</v>
      </c>
      <c r="H750" s="84"/>
    </row>
    <row r="751" spans="1:8">
      <c r="A751" s="134">
        <f>A749+1</f>
        <v>428</v>
      </c>
      <c r="B751" s="24" t="s">
        <v>146</v>
      </c>
      <c r="C751" s="25"/>
      <c r="D751" s="26"/>
      <c r="E751" s="26"/>
      <c r="F751" s="59"/>
      <c r="H751" s="84"/>
    </row>
    <row r="752" spans="1:8">
      <c r="A752" s="134"/>
      <c r="B752" s="24" t="s">
        <v>136</v>
      </c>
      <c r="C752" s="25" t="s">
        <v>8</v>
      </c>
      <c r="D752" s="26">
        <v>1</v>
      </c>
      <c r="E752" s="26"/>
      <c r="F752" s="59">
        <f t="shared" si="64"/>
        <v>0</v>
      </c>
      <c r="H752" s="84"/>
    </row>
    <row r="753" spans="1:8">
      <c r="A753" s="134">
        <f>A751+1</f>
        <v>429</v>
      </c>
      <c r="B753" s="24" t="s">
        <v>147</v>
      </c>
      <c r="C753" s="25"/>
      <c r="D753" s="26"/>
      <c r="E753" s="26"/>
      <c r="F753" s="59"/>
      <c r="H753" s="84"/>
    </row>
    <row r="754" spans="1:8">
      <c r="A754" s="134"/>
      <c r="B754" s="24" t="s">
        <v>136</v>
      </c>
      <c r="C754" s="25" t="s">
        <v>8</v>
      </c>
      <c r="D754" s="26">
        <v>1</v>
      </c>
      <c r="E754" s="26"/>
      <c r="F754" s="59">
        <f t="shared" si="64"/>
        <v>0</v>
      </c>
      <c r="H754" s="84"/>
    </row>
    <row r="755" spans="1:8">
      <c r="A755" s="134">
        <f t="shared" ref="A755:A757" si="66">+A753+1</f>
        <v>430</v>
      </c>
      <c r="B755" s="24" t="s">
        <v>148</v>
      </c>
      <c r="C755" s="25"/>
      <c r="D755" s="26"/>
      <c r="E755" s="26"/>
      <c r="F755" s="59"/>
      <c r="H755" s="84"/>
    </row>
    <row r="756" spans="1:8">
      <c r="A756" s="134"/>
      <c r="B756" s="24" t="s">
        <v>134</v>
      </c>
      <c r="C756" s="25" t="s">
        <v>26</v>
      </c>
      <c r="D756" s="26">
        <v>1</v>
      </c>
      <c r="E756" s="26"/>
      <c r="F756" s="59">
        <f t="shared" si="64"/>
        <v>0</v>
      </c>
      <c r="H756" s="84"/>
    </row>
    <row r="757" spans="1:8">
      <c r="A757" s="134">
        <f t="shared" si="66"/>
        <v>431</v>
      </c>
      <c r="B757" s="24" t="s">
        <v>149</v>
      </c>
      <c r="C757" s="25"/>
      <c r="D757" s="26"/>
      <c r="E757" s="26"/>
      <c r="F757" s="59"/>
      <c r="H757" s="84"/>
    </row>
    <row r="758" spans="1:8">
      <c r="A758" s="134"/>
      <c r="B758" s="24" t="s">
        <v>136</v>
      </c>
      <c r="C758" s="25" t="s">
        <v>8</v>
      </c>
      <c r="D758" s="26">
        <v>21</v>
      </c>
      <c r="E758" s="26"/>
      <c r="F758" s="59">
        <f t="shared" si="64"/>
        <v>0</v>
      </c>
      <c r="H758" s="84"/>
    </row>
    <row r="759" spans="1:8" ht="26.25" customHeight="1">
      <c r="A759" s="134">
        <f>+A757+1</f>
        <v>432</v>
      </c>
      <c r="B759" s="24" t="s">
        <v>150</v>
      </c>
      <c r="C759" s="25"/>
      <c r="D759" s="26"/>
      <c r="E759" s="26"/>
      <c r="F759" s="59"/>
      <c r="H759" s="84"/>
    </row>
    <row r="760" spans="1:8">
      <c r="A760" s="134"/>
      <c r="B760" s="24" t="s">
        <v>134</v>
      </c>
      <c r="C760" s="25" t="s">
        <v>26</v>
      </c>
      <c r="D760" s="26">
        <v>1</v>
      </c>
      <c r="E760" s="26"/>
      <c r="F760" s="59">
        <f t="shared" si="64"/>
        <v>0</v>
      </c>
      <c r="H760" s="84"/>
    </row>
    <row r="761" spans="1:8" ht="21.75" customHeight="1">
      <c r="A761" s="121"/>
      <c r="B761" s="42" t="s">
        <v>427</v>
      </c>
      <c r="C761" s="25"/>
      <c r="D761" s="26"/>
      <c r="E761" s="26"/>
      <c r="F761" s="59"/>
      <c r="H761" s="84"/>
    </row>
    <row r="762" spans="1:8">
      <c r="A762" s="134">
        <f>+A759+1</f>
        <v>433</v>
      </c>
      <c r="B762" s="24" t="s">
        <v>151</v>
      </c>
      <c r="C762" s="25"/>
      <c r="D762" s="26"/>
      <c r="E762" s="26"/>
      <c r="F762" s="59"/>
      <c r="H762" s="84"/>
    </row>
    <row r="763" spans="1:8">
      <c r="A763" s="134"/>
      <c r="B763" s="24" t="s">
        <v>136</v>
      </c>
      <c r="C763" s="25" t="s">
        <v>8</v>
      </c>
      <c r="D763" s="26">
        <v>10</v>
      </c>
      <c r="E763" s="26"/>
      <c r="F763" s="59">
        <f t="shared" si="64"/>
        <v>0</v>
      </c>
      <c r="H763" s="84"/>
    </row>
    <row r="764" spans="1:8" ht="20.25" customHeight="1">
      <c r="A764" s="134">
        <f>A762+1</f>
        <v>434</v>
      </c>
      <c r="B764" s="24" t="s">
        <v>152</v>
      </c>
      <c r="C764" s="25"/>
      <c r="D764" s="26"/>
      <c r="E764" s="26"/>
      <c r="F764" s="59"/>
      <c r="H764" s="84"/>
    </row>
    <row r="765" spans="1:8">
      <c r="A765" s="134"/>
      <c r="B765" s="24" t="s">
        <v>136</v>
      </c>
      <c r="C765" s="25" t="s">
        <v>8</v>
      </c>
      <c r="D765" s="26">
        <v>10</v>
      </c>
      <c r="E765" s="26"/>
      <c r="F765" s="59">
        <f t="shared" si="64"/>
        <v>0</v>
      </c>
      <c r="H765" s="84"/>
    </row>
    <row r="766" spans="1:8" ht="33.75" customHeight="1">
      <c r="A766" s="134">
        <f>A764+1</f>
        <v>435</v>
      </c>
      <c r="B766" s="24" t="s">
        <v>153</v>
      </c>
      <c r="C766" s="25"/>
      <c r="D766" s="26"/>
      <c r="E766" s="26"/>
      <c r="F766" s="59"/>
      <c r="H766" s="84"/>
    </row>
    <row r="767" spans="1:8">
      <c r="A767" s="134"/>
      <c r="B767" s="24" t="s">
        <v>136</v>
      </c>
      <c r="C767" s="25" t="s">
        <v>8</v>
      </c>
      <c r="D767" s="26">
        <v>1</v>
      </c>
      <c r="E767" s="26"/>
      <c r="F767" s="59">
        <f t="shared" si="64"/>
        <v>0</v>
      </c>
      <c r="H767" s="84"/>
    </row>
    <row r="768" spans="1:8">
      <c r="A768" s="134">
        <f>A766+1</f>
        <v>436</v>
      </c>
      <c r="B768" s="24" t="s">
        <v>154</v>
      </c>
      <c r="C768" s="25"/>
      <c r="D768" s="26"/>
      <c r="E768" s="26"/>
      <c r="F768" s="59">
        <f t="shared" si="64"/>
        <v>0</v>
      </c>
      <c r="H768" s="84"/>
    </row>
    <row r="769" spans="1:8">
      <c r="A769" s="134"/>
      <c r="B769" s="24" t="s">
        <v>136</v>
      </c>
      <c r="C769" s="25" t="s">
        <v>8</v>
      </c>
      <c r="D769" s="26">
        <v>10</v>
      </c>
      <c r="E769" s="26"/>
      <c r="F769" s="59">
        <f t="shared" si="64"/>
        <v>0</v>
      </c>
      <c r="H769" s="84"/>
    </row>
    <row r="770" spans="1:8">
      <c r="A770" s="134">
        <f>+A768+1</f>
        <v>437</v>
      </c>
      <c r="B770" s="24" t="s">
        <v>155</v>
      </c>
      <c r="C770" s="25"/>
      <c r="D770" s="26"/>
      <c r="E770" s="26"/>
      <c r="F770" s="59">
        <f t="shared" si="64"/>
        <v>0</v>
      </c>
      <c r="H770" s="84"/>
    </row>
    <row r="771" spans="1:8">
      <c r="A771" s="134"/>
      <c r="B771" s="24" t="s">
        <v>134</v>
      </c>
      <c r="C771" s="25" t="s">
        <v>26</v>
      </c>
      <c r="D771" s="26">
        <v>1</v>
      </c>
      <c r="E771" s="26"/>
      <c r="F771" s="59">
        <f t="shared" si="64"/>
        <v>0</v>
      </c>
      <c r="H771" s="84"/>
    </row>
    <row r="772" spans="1:8" ht="26.25" customHeight="1">
      <c r="A772" s="134">
        <f>A770+1</f>
        <v>438</v>
      </c>
      <c r="B772" s="24" t="s">
        <v>156</v>
      </c>
      <c r="C772" s="25"/>
      <c r="D772" s="26"/>
      <c r="E772" s="26"/>
      <c r="F772" s="59">
        <f t="shared" si="64"/>
        <v>0</v>
      </c>
      <c r="H772" s="84"/>
    </row>
    <row r="773" spans="1:8">
      <c r="A773" s="134"/>
      <c r="B773" s="24" t="s">
        <v>134</v>
      </c>
      <c r="C773" s="25" t="s">
        <v>26</v>
      </c>
      <c r="D773" s="26">
        <v>1</v>
      </c>
      <c r="E773" s="26"/>
      <c r="F773" s="59">
        <f t="shared" si="64"/>
        <v>0</v>
      </c>
      <c r="H773" s="84"/>
    </row>
    <row r="774" spans="1:8">
      <c r="A774" s="134">
        <f>A772+1</f>
        <v>439</v>
      </c>
      <c r="B774" s="24" t="s">
        <v>157</v>
      </c>
      <c r="C774" s="25"/>
      <c r="D774" s="26"/>
      <c r="E774" s="26"/>
      <c r="F774" s="59">
        <f t="shared" si="64"/>
        <v>0</v>
      </c>
      <c r="H774" s="84"/>
    </row>
    <row r="775" spans="1:8">
      <c r="A775" s="134"/>
      <c r="B775" s="24" t="s">
        <v>136</v>
      </c>
      <c r="C775" s="25" t="s">
        <v>8</v>
      </c>
      <c r="D775" s="26">
        <v>7</v>
      </c>
      <c r="E775" s="26"/>
      <c r="F775" s="59">
        <f t="shared" si="64"/>
        <v>0</v>
      </c>
      <c r="H775" s="84"/>
    </row>
    <row r="776" spans="1:8">
      <c r="A776" s="121"/>
      <c r="B776" s="42" t="s">
        <v>158</v>
      </c>
      <c r="C776" s="25"/>
      <c r="D776" s="26"/>
      <c r="E776" s="26"/>
      <c r="F776" s="59"/>
      <c r="H776" s="84"/>
    </row>
    <row r="777" spans="1:8">
      <c r="A777" s="121">
        <v>440</v>
      </c>
      <c r="B777" s="24" t="s">
        <v>784</v>
      </c>
      <c r="C777" s="25"/>
      <c r="D777" s="26"/>
      <c r="E777" s="26"/>
      <c r="F777" s="59"/>
      <c r="H777" s="84"/>
    </row>
    <row r="778" spans="1:8">
      <c r="A778" s="134" t="s">
        <v>782</v>
      </c>
      <c r="B778" s="24" t="s">
        <v>785</v>
      </c>
      <c r="C778" s="25"/>
      <c r="D778" s="26"/>
      <c r="E778" s="26"/>
      <c r="F778" s="59"/>
      <c r="H778" s="84"/>
    </row>
    <row r="779" spans="1:8">
      <c r="A779" s="134"/>
      <c r="B779" s="24" t="s">
        <v>136</v>
      </c>
      <c r="C779" s="25" t="s">
        <v>8</v>
      </c>
      <c r="D779" s="26">
        <v>4</v>
      </c>
      <c r="E779" s="26"/>
      <c r="F779" s="59">
        <f t="shared" ref="F779" si="67">D779*E779</f>
        <v>0</v>
      </c>
      <c r="H779" s="84"/>
    </row>
    <row r="780" spans="1:8">
      <c r="A780" s="134" t="s">
        <v>783</v>
      </c>
      <c r="B780" s="24" t="s">
        <v>761</v>
      </c>
      <c r="C780" s="25"/>
      <c r="D780" s="26"/>
      <c r="E780" s="26"/>
      <c r="F780" s="59"/>
      <c r="H780" s="84"/>
    </row>
    <row r="781" spans="1:8">
      <c r="A781" s="134"/>
      <c r="B781" s="24" t="s">
        <v>136</v>
      </c>
      <c r="C781" s="25" t="s">
        <v>8</v>
      </c>
      <c r="D781" s="26">
        <v>1</v>
      </c>
      <c r="E781" s="26"/>
      <c r="F781" s="59">
        <f t="shared" ref="F781" si="68">D781*E781</f>
        <v>0</v>
      </c>
      <c r="H781" s="84"/>
    </row>
    <row r="782" spans="1:8">
      <c r="A782" s="134">
        <f>441</f>
        <v>441</v>
      </c>
      <c r="B782" s="24" t="s">
        <v>159</v>
      </c>
      <c r="C782" s="25"/>
      <c r="D782" s="26"/>
      <c r="E782" s="26"/>
      <c r="F782" s="59"/>
      <c r="H782" s="84"/>
    </row>
    <row r="783" spans="1:8">
      <c r="A783" s="134"/>
      <c r="B783" s="24" t="s">
        <v>136</v>
      </c>
      <c r="C783" s="25" t="s">
        <v>8</v>
      </c>
      <c r="D783" s="26">
        <v>2</v>
      </c>
      <c r="E783" s="26"/>
      <c r="F783" s="59">
        <f t="shared" si="64"/>
        <v>0</v>
      </c>
      <c r="H783" s="84"/>
    </row>
    <row r="784" spans="1:8" ht="24.75" customHeight="1">
      <c r="A784" s="121"/>
      <c r="B784" s="42" t="s">
        <v>160</v>
      </c>
      <c r="C784" s="25"/>
      <c r="D784" s="26"/>
      <c r="E784" s="26"/>
      <c r="F784" s="59"/>
      <c r="H784" s="84"/>
    </row>
    <row r="785" spans="1:8">
      <c r="A785" s="134">
        <f>A782+1</f>
        <v>442</v>
      </c>
      <c r="B785" s="24" t="s">
        <v>161</v>
      </c>
      <c r="C785" s="25"/>
      <c r="D785" s="26"/>
      <c r="E785" s="26"/>
      <c r="F785" s="59"/>
      <c r="H785" s="84"/>
    </row>
    <row r="786" spans="1:8">
      <c r="A786" s="134"/>
      <c r="B786" s="24" t="s">
        <v>136</v>
      </c>
      <c r="C786" s="25" t="s">
        <v>8</v>
      </c>
      <c r="D786" s="26">
        <v>1</v>
      </c>
      <c r="E786" s="26"/>
      <c r="F786" s="59">
        <f t="shared" si="64"/>
        <v>0</v>
      </c>
      <c r="H786" s="84"/>
    </row>
    <row r="787" spans="1:8">
      <c r="A787" s="134">
        <f>A785+1</f>
        <v>443</v>
      </c>
      <c r="B787" s="24" t="s">
        <v>162</v>
      </c>
      <c r="C787" s="25"/>
      <c r="D787" s="26"/>
      <c r="E787" s="26"/>
      <c r="F787" s="59"/>
      <c r="H787" s="84"/>
    </row>
    <row r="788" spans="1:8">
      <c r="A788" s="134"/>
      <c r="B788" s="24" t="s">
        <v>134</v>
      </c>
      <c r="C788" s="25" t="s">
        <v>26</v>
      </c>
      <c r="D788" s="26">
        <v>15</v>
      </c>
      <c r="E788" s="26"/>
      <c r="F788" s="59">
        <f t="shared" si="64"/>
        <v>0</v>
      </c>
      <c r="H788" s="84"/>
    </row>
    <row r="789" spans="1:8">
      <c r="A789" s="134">
        <f t="shared" ref="A789" si="69">A787+1</f>
        <v>444</v>
      </c>
      <c r="B789" s="24" t="s">
        <v>163</v>
      </c>
      <c r="C789" s="25"/>
      <c r="D789" s="26"/>
      <c r="E789" s="26"/>
      <c r="F789" s="59"/>
      <c r="H789" s="84"/>
    </row>
    <row r="790" spans="1:8">
      <c r="A790" s="134"/>
      <c r="B790" s="24" t="s">
        <v>136</v>
      </c>
      <c r="C790" s="25" t="s">
        <v>8</v>
      </c>
      <c r="D790" s="26">
        <v>1</v>
      </c>
      <c r="E790" s="26"/>
      <c r="F790" s="59">
        <f t="shared" si="64"/>
        <v>0</v>
      </c>
      <c r="H790" s="84"/>
    </row>
    <row r="791" spans="1:8">
      <c r="A791" s="134">
        <f t="shared" ref="A791:A793" si="70">A789+1</f>
        <v>445</v>
      </c>
      <c r="B791" s="24" t="s">
        <v>164</v>
      </c>
      <c r="C791" s="25"/>
      <c r="D791" s="26"/>
      <c r="E791" s="26"/>
      <c r="F791" s="59"/>
      <c r="H791" s="84"/>
    </row>
    <row r="792" spans="1:8">
      <c r="A792" s="134"/>
      <c r="B792" s="24" t="s">
        <v>136</v>
      </c>
      <c r="C792" s="25" t="s">
        <v>8</v>
      </c>
      <c r="D792" s="26">
        <v>1</v>
      </c>
      <c r="E792" s="26"/>
      <c r="F792" s="59">
        <f t="shared" si="64"/>
        <v>0</v>
      </c>
      <c r="H792" s="84"/>
    </row>
    <row r="793" spans="1:8">
      <c r="A793" s="134">
        <f t="shared" si="70"/>
        <v>446</v>
      </c>
      <c r="B793" s="24" t="s">
        <v>165</v>
      </c>
      <c r="C793" s="25"/>
      <c r="D793" s="26"/>
      <c r="E793" s="26"/>
      <c r="F793" s="59"/>
      <c r="H793" s="84"/>
    </row>
    <row r="794" spans="1:8">
      <c r="A794" s="134"/>
      <c r="B794" s="24" t="s">
        <v>136</v>
      </c>
      <c r="C794" s="25" t="s">
        <v>8</v>
      </c>
      <c r="D794" s="26">
        <v>1</v>
      </c>
      <c r="E794" s="26"/>
      <c r="F794" s="59">
        <f t="shared" si="64"/>
        <v>0</v>
      </c>
      <c r="H794" s="84"/>
    </row>
    <row r="795" spans="1:8">
      <c r="A795" s="134">
        <f t="shared" ref="A795" si="71">A793+1</f>
        <v>447</v>
      </c>
      <c r="B795" s="24" t="s">
        <v>166</v>
      </c>
      <c r="C795" s="25"/>
      <c r="D795" s="26"/>
      <c r="E795" s="26"/>
      <c r="F795" s="59"/>
      <c r="H795" s="84"/>
    </row>
    <row r="796" spans="1:8">
      <c r="A796" s="134"/>
      <c r="B796" s="24" t="s">
        <v>136</v>
      </c>
      <c r="C796" s="25" t="s">
        <v>8</v>
      </c>
      <c r="D796" s="26">
        <v>2</v>
      </c>
      <c r="E796" s="26"/>
      <c r="F796" s="59">
        <f t="shared" si="64"/>
        <v>0</v>
      </c>
      <c r="H796" s="84"/>
    </row>
    <row r="797" spans="1:8">
      <c r="A797" s="134">
        <f t="shared" ref="A797:A801" si="72">A795+1</f>
        <v>448</v>
      </c>
      <c r="B797" s="24" t="s">
        <v>167</v>
      </c>
      <c r="C797" s="25"/>
      <c r="D797" s="26"/>
      <c r="E797" s="26"/>
      <c r="F797" s="59"/>
      <c r="H797" s="84"/>
    </row>
    <row r="798" spans="1:8">
      <c r="A798" s="134"/>
      <c r="B798" s="24" t="s">
        <v>136</v>
      </c>
      <c r="C798" s="25" t="s">
        <v>8</v>
      </c>
      <c r="D798" s="26">
        <v>12</v>
      </c>
      <c r="E798" s="26"/>
      <c r="F798" s="59">
        <f t="shared" si="64"/>
        <v>0</v>
      </c>
      <c r="H798" s="84"/>
    </row>
    <row r="799" spans="1:8">
      <c r="A799" s="134">
        <f t="shared" si="72"/>
        <v>449</v>
      </c>
      <c r="B799" s="24" t="s">
        <v>168</v>
      </c>
      <c r="C799" s="25"/>
      <c r="D799" s="26"/>
      <c r="E799" s="26"/>
      <c r="F799" s="59"/>
      <c r="H799" s="84"/>
    </row>
    <row r="800" spans="1:8">
      <c r="A800" s="134"/>
      <c r="B800" s="24" t="s">
        <v>136</v>
      </c>
      <c r="C800" s="25" t="s">
        <v>8</v>
      </c>
      <c r="D800" s="26">
        <v>2</v>
      </c>
      <c r="E800" s="26"/>
      <c r="F800" s="59">
        <f t="shared" si="64"/>
        <v>0</v>
      </c>
      <c r="H800" s="84"/>
    </row>
    <row r="801" spans="1:8">
      <c r="A801" s="134">
        <f t="shared" si="72"/>
        <v>450</v>
      </c>
      <c r="B801" s="24" t="s">
        <v>169</v>
      </c>
      <c r="C801" s="25"/>
      <c r="D801" s="26"/>
      <c r="E801" s="26"/>
      <c r="F801" s="59"/>
      <c r="H801" s="84"/>
    </row>
    <row r="802" spans="1:8">
      <c r="A802" s="134"/>
      <c r="B802" s="24" t="s">
        <v>136</v>
      </c>
      <c r="C802" s="25" t="s">
        <v>8</v>
      </c>
      <c r="D802" s="26">
        <v>2</v>
      </c>
      <c r="E802" s="26"/>
      <c r="F802" s="59">
        <f t="shared" ref="F802:F806" si="73">D802*E802</f>
        <v>0</v>
      </c>
      <c r="H802" s="84"/>
    </row>
    <row r="803" spans="1:8">
      <c r="A803" s="134">
        <f t="shared" ref="A803" si="74">A801+1</f>
        <v>451</v>
      </c>
      <c r="B803" s="24" t="s">
        <v>170</v>
      </c>
      <c r="C803" s="25"/>
      <c r="D803" s="26"/>
      <c r="E803" s="26"/>
      <c r="F803" s="59"/>
      <c r="H803" s="84"/>
    </row>
    <row r="804" spans="1:8">
      <c r="A804" s="134"/>
      <c r="B804" s="24" t="s">
        <v>136</v>
      </c>
      <c r="C804" s="25" t="s">
        <v>8</v>
      </c>
      <c r="D804" s="26">
        <v>4</v>
      </c>
      <c r="E804" s="26"/>
      <c r="F804" s="59">
        <f t="shared" si="73"/>
        <v>0</v>
      </c>
      <c r="H804" s="84"/>
    </row>
    <row r="805" spans="1:8">
      <c r="A805" s="134">
        <f t="shared" ref="A805" si="75">A803+1</f>
        <v>452</v>
      </c>
      <c r="B805" s="24" t="s">
        <v>171</v>
      </c>
      <c r="C805" s="25"/>
      <c r="D805" s="26"/>
      <c r="E805" s="26"/>
      <c r="F805" s="59"/>
      <c r="H805" s="84"/>
    </row>
    <row r="806" spans="1:8" ht="18" thickBot="1">
      <c r="A806" s="147"/>
      <c r="B806" s="29" t="s">
        <v>134</v>
      </c>
      <c r="C806" s="38" t="s">
        <v>26</v>
      </c>
      <c r="D806" s="39">
        <v>1</v>
      </c>
      <c r="E806" s="39"/>
      <c r="F806" s="66">
        <f t="shared" si="73"/>
        <v>0</v>
      </c>
      <c r="H806" s="84"/>
    </row>
    <row r="807" spans="1:8" ht="24" customHeight="1" thickBot="1">
      <c r="A807" s="18"/>
      <c r="B807" s="148" t="s">
        <v>786</v>
      </c>
      <c r="C807" s="149"/>
      <c r="D807" s="149"/>
      <c r="E807" s="150"/>
      <c r="F807" s="80">
        <f>SUM(F265:F806)</f>
        <v>0</v>
      </c>
      <c r="H807" s="84"/>
    </row>
    <row r="808" spans="1:8" ht="23.25" customHeight="1">
      <c r="A808" s="6"/>
      <c r="B808" s="143" t="s">
        <v>740</v>
      </c>
      <c r="C808" s="143"/>
      <c r="D808" s="143"/>
      <c r="E808" s="143"/>
      <c r="F808" s="7"/>
      <c r="H808" s="84"/>
    </row>
    <row r="809" spans="1:8" s="99" customFormat="1">
      <c r="A809" s="44"/>
      <c r="B809" s="42"/>
      <c r="C809" s="45"/>
      <c r="D809" s="46"/>
      <c r="E809" s="47"/>
      <c r="F809" s="64"/>
      <c r="G809" s="70"/>
      <c r="H809" s="84"/>
    </row>
    <row r="810" spans="1:8" s="99" customFormat="1">
      <c r="A810" s="44"/>
      <c r="B810" s="88" t="s">
        <v>449</v>
      </c>
      <c r="C810" s="45"/>
      <c r="D810" s="48"/>
      <c r="E810" s="49"/>
      <c r="F810" s="65"/>
      <c r="G810" s="70"/>
      <c r="H810" s="84"/>
    </row>
    <row r="811" spans="1:8" s="99" customFormat="1" ht="34.5">
      <c r="A811" s="134">
        <f>452+1</f>
        <v>453</v>
      </c>
      <c r="B811" s="24" t="s">
        <v>6</v>
      </c>
      <c r="C811" s="25"/>
      <c r="D811" s="26"/>
      <c r="E811" s="26"/>
      <c r="F811" s="65"/>
      <c r="G811" s="70"/>
      <c r="H811" s="84"/>
    </row>
    <row r="812" spans="1:8" s="99" customFormat="1">
      <c r="A812" s="134"/>
      <c r="B812" s="24" t="s">
        <v>7</v>
      </c>
      <c r="C812" s="25" t="s">
        <v>8</v>
      </c>
      <c r="D812" s="26">
        <v>32</v>
      </c>
      <c r="E812" s="26"/>
      <c r="F812" s="59">
        <f>D812*E812</f>
        <v>0</v>
      </c>
      <c r="G812" s="70"/>
      <c r="H812" s="84"/>
    </row>
    <row r="813" spans="1:8" s="99" customFormat="1">
      <c r="A813" s="121">
        <f>A811+1</f>
        <v>454</v>
      </c>
      <c r="B813" s="24" t="s">
        <v>9</v>
      </c>
      <c r="C813" s="25"/>
      <c r="D813" s="26"/>
      <c r="E813" s="26"/>
      <c r="F813" s="59"/>
      <c r="G813" s="70"/>
      <c r="H813" s="84"/>
    </row>
    <row r="814" spans="1:8" s="99" customFormat="1">
      <c r="A814" s="135">
        <v>454.1</v>
      </c>
      <c r="B814" s="24" t="s">
        <v>12</v>
      </c>
      <c r="C814" s="25"/>
      <c r="D814" s="26"/>
      <c r="E814" s="26"/>
      <c r="F814" s="59"/>
      <c r="G814" s="70"/>
      <c r="H814" s="84"/>
    </row>
    <row r="815" spans="1:8" s="99" customFormat="1">
      <c r="A815" s="136"/>
      <c r="B815" s="24" t="s">
        <v>10</v>
      </c>
      <c r="C815" s="25" t="s">
        <v>11</v>
      </c>
      <c r="D815" s="26">
        <v>248</v>
      </c>
      <c r="E815" s="26"/>
      <c r="F815" s="59">
        <f t="shared" ref="F815:F876" si="76">D815*E815</f>
        <v>0</v>
      </c>
      <c r="G815" s="70"/>
      <c r="H815" s="84"/>
    </row>
    <row r="816" spans="1:8" s="99" customFormat="1">
      <c r="A816" s="134">
        <v>454.2</v>
      </c>
      <c r="B816" s="24" t="s">
        <v>667</v>
      </c>
      <c r="C816" s="25"/>
      <c r="D816" s="26"/>
      <c r="E816" s="26"/>
      <c r="F816" s="59"/>
      <c r="G816" s="70"/>
      <c r="H816" s="84"/>
    </row>
    <row r="817" spans="1:8" s="99" customFormat="1">
      <c r="A817" s="134"/>
      <c r="B817" s="24" t="s">
        <v>10</v>
      </c>
      <c r="C817" s="25" t="s">
        <v>11</v>
      </c>
      <c r="D817" s="26">
        <v>298</v>
      </c>
      <c r="E817" s="26"/>
      <c r="F817" s="59">
        <f t="shared" si="76"/>
        <v>0</v>
      </c>
      <c r="G817" s="70"/>
      <c r="H817" s="84"/>
    </row>
    <row r="818" spans="1:8" s="99" customFormat="1">
      <c r="A818" s="134">
        <v>454.3</v>
      </c>
      <c r="B818" s="24" t="s">
        <v>13</v>
      </c>
      <c r="C818" s="25"/>
      <c r="D818" s="26"/>
      <c r="E818" s="26"/>
      <c r="F818" s="59"/>
      <c r="G818" s="70"/>
      <c r="H818" s="84"/>
    </row>
    <row r="819" spans="1:8" s="99" customFormat="1">
      <c r="A819" s="134"/>
      <c r="B819" s="24" t="s">
        <v>10</v>
      </c>
      <c r="C819" s="25" t="s">
        <v>11</v>
      </c>
      <c r="D819" s="26">
        <v>283</v>
      </c>
      <c r="E819" s="26"/>
      <c r="F819" s="59">
        <f t="shared" si="76"/>
        <v>0</v>
      </c>
      <c r="G819" s="70"/>
      <c r="H819" s="84"/>
    </row>
    <row r="820" spans="1:8" s="99" customFormat="1">
      <c r="A820" s="134">
        <v>454.4</v>
      </c>
      <c r="B820" s="24" t="s">
        <v>14</v>
      </c>
      <c r="C820" s="25"/>
      <c r="D820" s="26"/>
      <c r="E820" s="26"/>
      <c r="F820" s="59"/>
      <c r="G820" s="70"/>
      <c r="H820" s="84"/>
    </row>
    <row r="821" spans="1:8" s="99" customFormat="1">
      <c r="A821" s="134"/>
      <c r="B821" s="24" t="s">
        <v>10</v>
      </c>
      <c r="C821" s="25" t="s">
        <v>11</v>
      </c>
      <c r="D821" s="26">
        <v>295</v>
      </c>
      <c r="E821" s="26"/>
      <c r="F821" s="59">
        <f t="shared" si="76"/>
        <v>0</v>
      </c>
      <c r="G821" s="70"/>
      <c r="H821" s="84"/>
    </row>
    <row r="822" spans="1:8" s="99" customFormat="1">
      <c r="A822" s="134">
        <v>454.5</v>
      </c>
      <c r="B822" s="24" t="s">
        <v>15</v>
      </c>
      <c r="C822" s="25"/>
      <c r="D822" s="26"/>
      <c r="E822" s="26"/>
      <c r="F822" s="59"/>
      <c r="G822" s="70"/>
      <c r="H822" s="84"/>
    </row>
    <row r="823" spans="1:8" s="99" customFormat="1">
      <c r="A823" s="134"/>
      <c r="B823" s="24" t="s">
        <v>10</v>
      </c>
      <c r="C823" s="25" t="s">
        <v>11</v>
      </c>
      <c r="D823" s="26">
        <v>286</v>
      </c>
      <c r="E823" s="26"/>
      <c r="F823" s="59">
        <f t="shared" si="76"/>
        <v>0</v>
      </c>
      <c r="G823" s="70"/>
      <c r="H823" s="84"/>
    </row>
    <row r="824" spans="1:8" s="99" customFormat="1">
      <c r="A824" s="134">
        <v>454.6</v>
      </c>
      <c r="B824" s="24" t="s">
        <v>16</v>
      </c>
      <c r="C824" s="25"/>
      <c r="D824" s="26"/>
      <c r="E824" s="26"/>
      <c r="F824" s="59"/>
      <c r="G824" s="70"/>
      <c r="H824" s="84"/>
    </row>
    <row r="825" spans="1:8" s="99" customFormat="1">
      <c r="A825" s="134"/>
      <c r="B825" s="24" t="s">
        <v>10</v>
      </c>
      <c r="C825" s="25" t="s">
        <v>11</v>
      </c>
      <c r="D825" s="26">
        <v>338</v>
      </c>
      <c r="E825" s="26"/>
      <c r="F825" s="59">
        <f t="shared" si="76"/>
        <v>0</v>
      </c>
      <c r="G825" s="70"/>
      <c r="H825" s="84"/>
    </row>
    <row r="826" spans="1:8" s="99" customFormat="1">
      <c r="A826" s="121">
        <f>A813+1</f>
        <v>455</v>
      </c>
      <c r="B826" s="24" t="s">
        <v>18</v>
      </c>
      <c r="C826" s="25" t="s">
        <v>19</v>
      </c>
      <c r="D826" s="26"/>
      <c r="E826" s="26"/>
      <c r="F826" s="59"/>
      <c r="G826" s="70"/>
      <c r="H826" s="84"/>
    </row>
    <row r="827" spans="1:8" s="99" customFormat="1">
      <c r="A827" s="134" t="s">
        <v>787</v>
      </c>
      <c r="B827" s="24" t="s">
        <v>14</v>
      </c>
      <c r="C827" s="25"/>
      <c r="D827" s="26"/>
      <c r="E827" s="26"/>
      <c r="F827" s="59"/>
      <c r="G827" s="70"/>
      <c r="H827" s="84"/>
    </row>
    <row r="828" spans="1:8" s="99" customFormat="1">
      <c r="A828" s="134"/>
      <c r="B828" s="24" t="s">
        <v>10</v>
      </c>
      <c r="C828" s="25" t="s">
        <v>11</v>
      </c>
      <c r="D828" s="26">
        <v>96</v>
      </c>
      <c r="E828" s="26"/>
      <c r="F828" s="59">
        <f t="shared" si="76"/>
        <v>0</v>
      </c>
      <c r="G828" s="70"/>
      <c r="H828" s="84"/>
    </row>
    <row r="829" spans="1:8" s="99" customFormat="1">
      <c r="A829" s="134" t="str">
        <f>CONCATENATE(A826,".2")</f>
        <v>455.2</v>
      </c>
      <c r="B829" s="24" t="s">
        <v>15</v>
      </c>
      <c r="C829" s="25"/>
      <c r="D829" s="26"/>
      <c r="E829" s="26"/>
      <c r="F829" s="59"/>
      <c r="G829" s="70"/>
      <c r="H829" s="84"/>
    </row>
    <row r="830" spans="1:8" s="99" customFormat="1">
      <c r="A830" s="134"/>
      <c r="B830" s="24" t="s">
        <v>10</v>
      </c>
      <c r="C830" s="25" t="s">
        <v>11</v>
      </c>
      <c r="D830" s="26">
        <v>312</v>
      </c>
      <c r="E830" s="26"/>
      <c r="F830" s="59">
        <f t="shared" si="76"/>
        <v>0</v>
      </c>
      <c r="G830" s="70"/>
      <c r="H830" s="84"/>
    </row>
    <row r="831" spans="1:8" s="99" customFormat="1">
      <c r="A831" s="134" t="s">
        <v>788</v>
      </c>
      <c r="B831" s="24" t="s">
        <v>16</v>
      </c>
      <c r="C831" s="25"/>
      <c r="D831" s="26"/>
      <c r="E831" s="26"/>
      <c r="F831" s="59"/>
      <c r="G831" s="70"/>
      <c r="H831" s="84"/>
    </row>
    <row r="832" spans="1:8" s="99" customFormat="1">
      <c r="A832" s="134"/>
      <c r="B832" s="24" t="s">
        <v>10</v>
      </c>
      <c r="C832" s="25" t="s">
        <v>11</v>
      </c>
      <c r="D832" s="26">
        <v>636</v>
      </c>
      <c r="E832" s="26"/>
      <c r="F832" s="59">
        <f t="shared" si="76"/>
        <v>0</v>
      </c>
      <c r="G832" s="70"/>
      <c r="H832" s="84"/>
    </row>
    <row r="833" spans="1:8" s="99" customFormat="1">
      <c r="A833" s="134" t="s">
        <v>789</v>
      </c>
      <c r="B833" s="24" t="s">
        <v>17</v>
      </c>
      <c r="C833" s="25"/>
      <c r="D833" s="26"/>
      <c r="E833" s="26"/>
      <c r="F833" s="59"/>
      <c r="G833" s="70"/>
      <c r="H833" s="84"/>
    </row>
    <row r="834" spans="1:8" s="99" customFormat="1">
      <c r="A834" s="134"/>
      <c r="B834" s="24" t="s">
        <v>10</v>
      </c>
      <c r="C834" s="25" t="s">
        <v>11</v>
      </c>
      <c r="D834" s="26">
        <v>520</v>
      </c>
      <c r="E834" s="26"/>
      <c r="F834" s="59">
        <f t="shared" si="76"/>
        <v>0</v>
      </c>
      <c r="G834" s="70"/>
      <c r="H834" s="84"/>
    </row>
    <row r="835" spans="1:8" s="99" customFormat="1">
      <c r="A835" s="121">
        <f>+A826+1</f>
        <v>456</v>
      </c>
      <c r="B835" s="24" t="s">
        <v>492</v>
      </c>
      <c r="C835" s="25"/>
      <c r="D835" s="26"/>
      <c r="E835" s="26"/>
      <c r="F835" s="59"/>
      <c r="G835" s="70"/>
      <c r="H835" s="84"/>
    </row>
    <row r="836" spans="1:8" s="99" customFormat="1">
      <c r="A836" s="134" t="s">
        <v>790</v>
      </c>
      <c r="B836" s="24" t="s">
        <v>493</v>
      </c>
      <c r="C836" s="25"/>
      <c r="D836" s="26"/>
      <c r="E836" s="26"/>
      <c r="F836" s="59"/>
      <c r="G836" s="70"/>
      <c r="H836" s="84"/>
    </row>
    <row r="837" spans="1:8" s="99" customFormat="1">
      <c r="A837" s="134"/>
      <c r="B837" s="24" t="s">
        <v>7</v>
      </c>
      <c r="C837" s="25" t="s">
        <v>8</v>
      </c>
      <c r="D837" s="26">
        <v>48</v>
      </c>
      <c r="E837" s="26"/>
      <c r="F837" s="59">
        <f t="shared" si="76"/>
        <v>0</v>
      </c>
      <c r="G837" s="70"/>
      <c r="H837" s="84"/>
    </row>
    <row r="838" spans="1:8" s="99" customFormat="1">
      <c r="A838" s="134" t="s">
        <v>791</v>
      </c>
      <c r="B838" s="24" t="s">
        <v>494</v>
      </c>
      <c r="C838" s="25"/>
      <c r="D838" s="26"/>
      <c r="E838" s="26"/>
      <c r="F838" s="59"/>
      <c r="G838" s="70"/>
      <c r="H838" s="84"/>
    </row>
    <row r="839" spans="1:8" s="99" customFormat="1">
      <c r="A839" s="134"/>
      <c r="B839" s="24" t="s">
        <v>7</v>
      </c>
      <c r="C839" s="25" t="s">
        <v>8</v>
      </c>
      <c r="D839" s="26">
        <v>18</v>
      </c>
      <c r="E839" s="26"/>
      <c r="F839" s="59">
        <f t="shared" si="76"/>
        <v>0</v>
      </c>
      <c r="G839" s="70"/>
      <c r="H839" s="84"/>
    </row>
    <row r="840" spans="1:8" s="99" customFormat="1">
      <c r="A840" s="134">
        <f>+A835+1</f>
        <v>457</v>
      </c>
      <c r="B840" s="24" t="s">
        <v>20</v>
      </c>
      <c r="C840" s="89"/>
      <c r="D840" s="26"/>
      <c r="E840" s="26"/>
      <c r="F840" s="59"/>
      <c r="G840" s="70"/>
      <c r="H840" s="84"/>
    </row>
    <row r="841" spans="1:8" s="99" customFormat="1" ht="18" customHeight="1">
      <c r="A841" s="134"/>
      <c r="B841" s="24" t="s">
        <v>7</v>
      </c>
      <c r="C841" s="25" t="s">
        <v>8</v>
      </c>
      <c r="D841" s="26">
        <v>2</v>
      </c>
      <c r="E841" s="26"/>
      <c r="F841" s="59">
        <f t="shared" si="76"/>
        <v>0</v>
      </c>
      <c r="G841" s="70"/>
      <c r="H841" s="84"/>
    </row>
    <row r="842" spans="1:8" s="99" customFormat="1">
      <c r="A842" s="121">
        <f>+A840+1</f>
        <v>458</v>
      </c>
      <c r="B842" s="24" t="s">
        <v>21</v>
      </c>
      <c r="C842" s="25"/>
      <c r="D842" s="26"/>
      <c r="E842" s="26"/>
      <c r="F842" s="59"/>
      <c r="G842" s="70"/>
      <c r="H842" s="84"/>
    </row>
    <row r="843" spans="1:8" s="99" customFormat="1">
      <c r="A843" s="134" t="s">
        <v>792</v>
      </c>
      <c r="B843" s="24" t="s">
        <v>22</v>
      </c>
      <c r="C843" s="25"/>
      <c r="D843" s="26"/>
      <c r="E843" s="26"/>
      <c r="F843" s="59"/>
      <c r="G843" s="70"/>
      <c r="H843" s="84"/>
    </row>
    <row r="844" spans="1:8" s="99" customFormat="1">
      <c r="A844" s="134"/>
      <c r="B844" s="24" t="s">
        <v>7</v>
      </c>
      <c r="C844" s="25" t="s">
        <v>8</v>
      </c>
      <c r="D844" s="26">
        <v>34</v>
      </c>
      <c r="E844" s="26"/>
      <c r="F844" s="59">
        <f t="shared" si="76"/>
        <v>0</v>
      </c>
      <c r="G844" s="70"/>
      <c r="H844" s="84"/>
    </row>
    <row r="845" spans="1:8" s="99" customFormat="1">
      <c r="A845" s="134" t="s">
        <v>793</v>
      </c>
      <c r="B845" s="24" t="s">
        <v>23</v>
      </c>
      <c r="C845" s="25"/>
      <c r="D845" s="26"/>
      <c r="E845" s="26"/>
      <c r="F845" s="59"/>
      <c r="G845" s="70"/>
      <c r="H845" s="84"/>
    </row>
    <row r="846" spans="1:8" s="99" customFormat="1">
      <c r="A846" s="134"/>
      <c r="B846" s="24" t="s">
        <v>7</v>
      </c>
      <c r="C846" s="25" t="s">
        <v>8</v>
      </c>
      <c r="D846" s="26">
        <v>21</v>
      </c>
      <c r="E846" s="26"/>
      <c r="F846" s="59">
        <f t="shared" si="76"/>
        <v>0</v>
      </c>
      <c r="G846" s="70"/>
      <c r="H846" s="84"/>
    </row>
    <row r="847" spans="1:8" s="99" customFormat="1">
      <c r="A847" s="134">
        <f>A842+1</f>
        <v>459</v>
      </c>
      <c r="B847" s="24" t="s">
        <v>24</v>
      </c>
      <c r="C847" s="25"/>
      <c r="D847" s="26"/>
      <c r="E847" s="26"/>
      <c r="F847" s="59"/>
      <c r="G847" s="70"/>
      <c r="H847" s="84"/>
    </row>
    <row r="848" spans="1:8" s="99" customFormat="1">
      <c r="A848" s="134"/>
      <c r="B848" s="24" t="s">
        <v>10</v>
      </c>
      <c r="C848" s="25" t="s">
        <v>11</v>
      </c>
      <c r="D848" s="26">
        <v>1540</v>
      </c>
      <c r="E848" s="26"/>
      <c r="F848" s="59">
        <f t="shared" si="76"/>
        <v>0</v>
      </c>
      <c r="G848" s="70"/>
      <c r="H848" s="84"/>
    </row>
    <row r="849" spans="1:8" s="99" customFormat="1">
      <c r="A849" s="134">
        <f>A847+1</f>
        <v>460</v>
      </c>
      <c r="B849" s="24" t="s">
        <v>27</v>
      </c>
      <c r="C849" s="25"/>
      <c r="D849" s="26"/>
      <c r="E849" s="26"/>
      <c r="F849" s="59"/>
      <c r="G849" s="70"/>
      <c r="H849" s="84"/>
    </row>
    <row r="850" spans="1:8" s="99" customFormat="1">
      <c r="A850" s="134"/>
      <c r="B850" s="24" t="s">
        <v>25</v>
      </c>
      <c r="C850" s="25" t="s">
        <v>26</v>
      </c>
      <c r="D850" s="26">
        <v>1</v>
      </c>
      <c r="E850" s="26"/>
      <c r="F850" s="59">
        <f t="shared" si="76"/>
        <v>0</v>
      </c>
      <c r="G850" s="70"/>
      <c r="H850" s="84"/>
    </row>
    <row r="851" spans="1:8" s="99" customFormat="1">
      <c r="A851" s="134">
        <f>+A849+1</f>
        <v>461</v>
      </c>
      <c r="B851" s="24" t="s">
        <v>28</v>
      </c>
      <c r="C851" s="25"/>
      <c r="D851" s="26"/>
      <c r="E851" s="26"/>
      <c r="F851" s="59"/>
      <c r="G851" s="70"/>
      <c r="H851" s="84"/>
    </row>
    <row r="852" spans="1:8" s="99" customFormat="1">
      <c r="A852" s="134"/>
      <c r="B852" s="24" t="s">
        <v>25</v>
      </c>
      <c r="C852" s="25" t="s">
        <v>26</v>
      </c>
      <c r="D852" s="26">
        <v>1</v>
      </c>
      <c r="E852" s="26"/>
      <c r="F852" s="59">
        <f t="shared" si="76"/>
        <v>0</v>
      </c>
      <c r="G852" s="70"/>
      <c r="H852" s="84"/>
    </row>
    <row r="853" spans="1:8" s="99" customFormat="1">
      <c r="A853" s="121"/>
      <c r="B853" s="88" t="s">
        <v>450</v>
      </c>
      <c r="C853" s="25"/>
      <c r="D853" s="26"/>
      <c r="E853" s="26"/>
      <c r="F853" s="59"/>
      <c r="G853" s="70"/>
      <c r="H853" s="84"/>
    </row>
    <row r="854" spans="1:8" s="99" customFormat="1">
      <c r="A854" s="134">
        <f>A851+1</f>
        <v>462</v>
      </c>
      <c r="B854" s="24" t="s">
        <v>448</v>
      </c>
      <c r="C854" s="25"/>
      <c r="D854" s="26"/>
      <c r="E854" s="26"/>
      <c r="F854" s="59"/>
      <c r="G854" s="70"/>
      <c r="H854" s="84"/>
    </row>
    <row r="855" spans="1:8" s="99" customFormat="1">
      <c r="A855" s="134"/>
      <c r="B855" s="24" t="s">
        <v>7</v>
      </c>
      <c r="C855" s="25" t="s">
        <v>8</v>
      </c>
      <c r="D855" s="26">
        <v>34</v>
      </c>
      <c r="E855" s="26"/>
      <c r="F855" s="59">
        <f t="shared" si="76"/>
        <v>0</v>
      </c>
      <c r="G855" s="70"/>
      <c r="H855" s="84"/>
    </row>
    <row r="856" spans="1:8" s="99" customFormat="1">
      <c r="A856" s="121">
        <f>+A854+1</f>
        <v>463</v>
      </c>
      <c r="B856" s="24" t="s">
        <v>29</v>
      </c>
      <c r="C856" s="25" t="s">
        <v>19</v>
      </c>
      <c r="D856" s="26"/>
      <c r="E856" s="26"/>
      <c r="F856" s="59"/>
      <c r="G856" s="70"/>
      <c r="H856" s="84"/>
    </row>
    <row r="857" spans="1:8" s="99" customFormat="1">
      <c r="A857" s="134" t="s">
        <v>794</v>
      </c>
      <c r="B857" s="24" t="s">
        <v>30</v>
      </c>
      <c r="C857" s="25"/>
      <c r="D857" s="26"/>
      <c r="E857" s="26"/>
      <c r="F857" s="59"/>
      <c r="G857" s="70"/>
      <c r="H857" s="84"/>
    </row>
    <row r="858" spans="1:8" s="99" customFormat="1">
      <c r="A858" s="134"/>
      <c r="B858" s="24" t="s">
        <v>10</v>
      </c>
      <c r="C858" s="25" t="s">
        <v>11</v>
      </c>
      <c r="D858" s="26">
        <v>458</v>
      </c>
      <c r="E858" s="26"/>
      <c r="F858" s="59">
        <f t="shared" si="76"/>
        <v>0</v>
      </c>
      <c r="G858" s="70"/>
      <c r="H858" s="84"/>
    </row>
    <row r="859" spans="1:8" s="99" customFormat="1">
      <c r="A859" s="134" t="s">
        <v>795</v>
      </c>
      <c r="B859" s="24" t="s">
        <v>31</v>
      </c>
      <c r="C859" s="25"/>
      <c r="D859" s="26"/>
      <c r="E859" s="26"/>
      <c r="F859" s="59"/>
      <c r="G859" s="70"/>
      <c r="H859" s="84"/>
    </row>
    <row r="860" spans="1:8" s="99" customFormat="1">
      <c r="A860" s="134"/>
      <c r="B860" s="24" t="s">
        <v>10</v>
      </c>
      <c r="C860" s="25" t="s">
        <v>11</v>
      </c>
      <c r="D860" s="26">
        <v>243</v>
      </c>
      <c r="E860" s="26"/>
      <c r="F860" s="59">
        <f t="shared" si="76"/>
        <v>0</v>
      </c>
      <c r="G860" s="70"/>
      <c r="H860" s="84"/>
    </row>
    <row r="861" spans="1:8" s="99" customFormat="1">
      <c r="A861" s="121"/>
      <c r="B861" s="88" t="s">
        <v>451</v>
      </c>
      <c r="C861" s="25"/>
      <c r="D861" s="26"/>
      <c r="E861" s="26"/>
      <c r="F861" s="59"/>
      <c r="G861" s="70"/>
      <c r="H861" s="84"/>
    </row>
    <row r="862" spans="1:8" s="99" customFormat="1" ht="30" customHeight="1">
      <c r="A862" s="121">
        <f>+A856+1</f>
        <v>464</v>
      </c>
      <c r="B862" s="24" t="s">
        <v>33</v>
      </c>
      <c r="C862" s="25" t="s">
        <v>19</v>
      </c>
      <c r="D862" s="26"/>
      <c r="E862" s="26"/>
      <c r="F862" s="59"/>
      <c r="G862" s="70"/>
      <c r="H862" s="84"/>
    </row>
    <row r="863" spans="1:8" s="99" customFormat="1">
      <c r="A863" s="134" t="s">
        <v>796</v>
      </c>
      <c r="B863" s="24" t="s">
        <v>34</v>
      </c>
      <c r="C863" s="25"/>
      <c r="D863" s="26"/>
      <c r="E863" s="26"/>
      <c r="F863" s="59"/>
      <c r="G863" s="70"/>
      <c r="H863" s="84"/>
    </row>
    <row r="864" spans="1:8" s="99" customFormat="1">
      <c r="A864" s="134"/>
      <c r="B864" s="24" t="s">
        <v>10</v>
      </c>
      <c r="C864" s="25" t="s">
        <v>11</v>
      </c>
      <c r="D864" s="26">
        <v>250</v>
      </c>
      <c r="E864" s="26"/>
      <c r="F864" s="59">
        <f t="shared" si="76"/>
        <v>0</v>
      </c>
      <c r="G864" s="70"/>
      <c r="H864" s="84"/>
    </row>
    <row r="865" spans="1:8" s="99" customFormat="1">
      <c r="A865" s="134" t="s">
        <v>797</v>
      </c>
      <c r="B865" s="24" t="s">
        <v>35</v>
      </c>
      <c r="C865" s="25"/>
      <c r="D865" s="26"/>
      <c r="E865" s="26"/>
      <c r="F865" s="59"/>
      <c r="G865" s="70"/>
      <c r="H865" s="84"/>
    </row>
    <row r="866" spans="1:8" s="99" customFormat="1">
      <c r="A866" s="134"/>
      <c r="B866" s="24" t="s">
        <v>10</v>
      </c>
      <c r="C866" s="25" t="s">
        <v>11</v>
      </c>
      <c r="D866" s="26">
        <v>125</v>
      </c>
      <c r="E866" s="26"/>
      <c r="F866" s="59">
        <f t="shared" si="76"/>
        <v>0</v>
      </c>
      <c r="G866" s="70"/>
      <c r="H866" s="84"/>
    </row>
    <row r="867" spans="1:8" s="99" customFormat="1">
      <c r="A867" s="134" t="s">
        <v>798</v>
      </c>
      <c r="B867" s="24" t="s">
        <v>36</v>
      </c>
      <c r="C867" s="25"/>
      <c r="D867" s="26"/>
      <c r="E867" s="26"/>
      <c r="F867" s="59"/>
      <c r="G867" s="70"/>
      <c r="H867" s="84"/>
    </row>
    <row r="868" spans="1:8" s="99" customFormat="1">
      <c r="A868" s="134"/>
      <c r="B868" s="24" t="s">
        <v>10</v>
      </c>
      <c r="C868" s="25" t="s">
        <v>11</v>
      </c>
      <c r="D868" s="26">
        <v>200</v>
      </c>
      <c r="E868" s="26"/>
      <c r="F868" s="59">
        <f t="shared" si="76"/>
        <v>0</v>
      </c>
      <c r="G868" s="70"/>
      <c r="H868" s="84"/>
    </row>
    <row r="869" spans="1:8" s="99" customFormat="1">
      <c r="A869" s="134" t="s">
        <v>799</v>
      </c>
      <c r="B869" s="24" t="s">
        <v>37</v>
      </c>
      <c r="C869" s="25"/>
      <c r="D869" s="26"/>
      <c r="E869" s="26"/>
      <c r="F869" s="59"/>
      <c r="G869" s="70"/>
      <c r="H869" s="84"/>
    </row>
    <row r="870" spans="1:8" s="99" customFormat="1">
      <c r="A870" s="134"/>
      <c r="B870" s="24" t="s">
        <v>10</v>
      </c>
      <c r="C870" s="25" t="s">
        <v>11</v>
      </c>
      <c r="D870" s="26">
        <v>125</v>
      </c>
      <c r="E870" s="26"/>
      <c r="F870" s="59">
        <f t="shared" si="76"/>
        <v>0</v>
      </c>
      <c r="G870" s="70"/>
      <c r="H870" s="84"/>
    </row>
    <row r="871" spans="1:8" s="99" customFormat="1">
      <c r="A871" s="134" t="s">
        <v>800</v>
      </c>
      <c r="B871" s="24" t="s">
        <v>38</v>
      </c>
      <c r="C871" s="25"/>
      <c r="D871" s="26"/>
      <c r="E871" s="26"/>
      <c r="F871" s="59"/>
      <c r="G871" s="70"/>
      <c r="H871" s="84"/>
    </row>
    <row r="872" spans="1:8" s="99" customFormat="1">
      <c r="A872" s="134"/>
      <c r="B872" s="24" t="s">
        <v>10</v>
      </c>
      <c r="C872" s="25" t="s">
        <v>11</v>
      </c>
      <c r="D872" s="26">
        <v>220</v>
      </c>
      <c r="E872" s="26"/>
      <c r="F872" s="59">
        <f t="shared" si="76"/>
        <v>0</v>
      </c>
      <c r="G872" s="70"/>
      <c r="H872" s="84"/>
    </row>
    <row r="873" spans="1:8" s="99" customFormat="1">
      <c r="A873" s="134" t="s">
        <v>801</v>
      </c>
      <c r="B873" s="24" t="s">
        <v>39</v>
      </c>
      <c r="C873" s="25"/>
      <c r="D873" s="26"/>
      <c r="E873" s="26"/>
      <c r="F873" s="59"/>
      <c r="G873" s="70"/>
      <c r="H873" s="84"/>
    </row>
    <row r="874" spans="1:8" s="99" customFormat="1">
      <c r="A874" s="134"/>
      <c r="B874" s="24" t="s">
        <v>10</v>
      </c>
      <c r="C874" s="25" t="s">
        <v>11</v>
      </c>
      <c r="D874" s="26">
        <v>180</v>
      </c>
      <c r="E874" s="26"/>
      <c r="F874" s="59">
        <f t="shared" si="76"/>
        <v>0</v>
      </c>
      <c r="G874" s="70"/>
      <c r="H874" s="84"/>
    </row>
    <row r="875" spans="1:8" s="99" customFormat="1">
      <c r="A875" s="134">
        <f>+A862+1</f>
        <v>465</v>
      </c>
      <c r="B875" s="24" t="s">
        <v>40</v>
      </c>
      <c r="C875" s="50"/>
      <c r="D875" s="26"/>
      <c r="E875" s="26"/>
      <c r="F875" s="59"/>
      <c r="G875" s="70"/>
      <c r="H875" s="84"/>
    </row>
    <row r="876" spans="1:8" s="99" customFormat="1">
      <c r="A876" s="134"/>
      <c r="B876" s="24" t="s">
        <v>7</v>
      </c>
      <c r="C876" s="50" t="s">
        <v>8</v>
      </c>
      <c r="D876" s="26">
        <v>8</v>
      </c>
      <c r="E876" s="26"/>
      <c r="F876" s="59">
        <f t="shared" si="76"/>
        <v>0</v>
      </c>
      <c r="G876" s="70"/>
      <c r="H876" s="84"/>
    </row>
    <row r="877" spans="1:8" s="99" customFormat="1">
      <c r="A877" s="121">
        <f>A875+1</f>
        <v>466</v>
      </c>
      <c r="B877" s="24" t="s">
        <v>41</v>
      </c>
      <c r="C877" s="25" t="s">
        <v>19</v>
      </c>
      <c r="D877" s="26"/>
      <c r="E877" s="26"/>
      <c r="F877" s="59"/>
      <c r="G877" s="70"/>
      <c r="H877" s="84"/>
    </row>
    <row r="878" spans="1:8" s="99" customFormat="1">
      <c r="A878" s="134" t="s">
        <v>802</v>
      </c>
      <c r="B878" s="24" t="s">
        <v>42</v>
      </c>
      <c r="C878" s="89"/>
      <c r="D878" s="26"/>
      <c r="E878" s="26"/>
      <c r="F878" s="59"/>
      <c r="G878" s="70"/>
      <c r="H878" s="84"/>
    </row>
    <row r="879" spans="1:8" s="99" customFormat="1">
      <c r="A879" s="134"/>
      <c r="B879" s="24" t="s">
        <v>7</v>
      </c>
      <c r="C879" s="25" t="s">
        <v>8</v>
      </c>
      <c r="D879" s="26">
        <v>32</v>
      </c>
      <c r="E879" s="26"/>
      <c r="F879" s="59">
        <f t="shared" ref="F879:F938" si="77">D879*E879</f>
        <v>0</v>
      </c>
      <c r="G879" s="70"/>
      <c r="H879" s="84"/>
    </row>
    <row r="880" spans="1:8" s="99" customFormat="1">
      <c r="A880" s="134" t="s">
        <v>803</v>
      </c>
      <c r="B880" s="24" t="s">
        <v>43</v>
      </c>
      <c r="C880" s="89"/>
      <c r="D880" s="26"/>
      <c r="E880" s="26"/>
      <c r="F880" s="59"/>
      <c r="G880" s="70"/>
      <c r="H880" s="84"/>
    </row>
    <row r="881" spans="1:8" s="99" customFormat="1">
      <c r="A881" s="134"/>
      <c r="B881" s="24" t="s">
        <v>7</v>
      </c>
      <c r="C881" s="25" t="s">
        <v>8</v>
      </c>
      <c r="D881" s="26">
        <v>45</v>
      </c>
      <c r="E881" s="26"/>
      <c r="F881" s="59">
        <f t="shared" si="77"/>
        <v>0</v>
      </c>
      <c r="G881" s="70"/>
      <c r="H881" s="84"/>
    </row>
    <row r="882" spans="1:8" s="99" customFormat="1">
      <c r="A882" s="121"/>
      <c r="B882" s="88" t="s">
        <v>577</v>
      </c>
      <c r="C882" s="25"/>
      <c r="D882" s="26"/>
      <c r="E882" s="26"/>
      <c r="F882" s="59"/>
      <c r="G882" s="70"/>
      <c r="H882" s="84"/>
    </row>
    <row r="883" spans="1:8" s="99" customFormat="1">
      <c r="A883" s="134">
        <f>+A877+1</f>
        <v>467</v>
      </c>
      <c r="B883" s="24" t="s">
        <v>578</v>
      </c>
      <c r="C883" s="25"/>
      <c r="D883" s="26"/>
      <c r="E883" s="26"/>
      <c r="F883" s="59"/>
      <c r="G883" s="70"/>
      <c r="H883" s="84"/>
    </row>
    <row r="884" spans="1:8" s="99" customFormat="1">
      <c r="A884" s="134"/>
      <c r="B884" s="24" t="s">
        <v>7</v>
      </c>
      <c r="C884" s="25" t="s">
        <v>8</v>
      </c>
      <c r="D884" s="26">
        <v>98</v>
      </c>
      <c r="E884" s="26"/>
      <c r="F884" s="59">
        <f t="shared" si="77"/>
        <v>0</v>
      </c>
      <c r="G884" s="70"/>
      <c r="H884" s="84"/>
    </row>
    <row r="885" spans="1:8" s="99" customFormat="1">
      <c r="A885" s="134">
        <f>+A883+1</f>
        <v>468</v>
      </c>
      <c r="B885" s="24" t="s">
        <v>579</v>
      </c>
      <c r="C885" s="25"/>
      <c r="D885" s="26"/>
      <c r="E885" s="26"/>
      <c r="F885" s="59"/>
      <c r="G885" s="70"/>
      <c r="H885" s="84"/>
    </row>
    <row r="886" spans="1:8" s="99" customFormat="1">
      <c r="A886" s="134"/>
      <c r="B886" s="24" t="s">
        <v>7</v>
      </c>
      <c r="C886" s="25" t="s">
        <v>8</v>
      </c>
      <c r="D886" s="26">
        <v>11</v>
      </c>
      <c r="E886" s="26"/>
      <c r="F886" s="59">
        <f t="shared" si="77"/>
        <v>0</v>
      </c>
      <c r="G886" s="70"/>
      <c r="H886" s="84"/>
    </row>
    <row r="887" spans="1:8" s="99" customFormat="1">
      <c r="A887" s="134">
        <f>+A885+1</f>
        <v>469</v>
      </c>
      <c r="B887" s="24" t="s">
        <v>580</v>
      </c>
      <c r="C887" s="25"/>
      <c r="D887" s="26"/>
      <c r="E887" s="26"/>
      <c r="F887" s="59"/>
      <c r="G887" s="70"/>
      <c r="H887" s="84"/>
    </row>
    <row r="888" spans="1:8" s="99" customFormat="1">
      <c r="A888" s="134"/>
      <c r="B888" s="24" t="s">
        <v>7</v>
      </c>
      <c r="C888" s="25" t="s">
        <v>8</v>
      </c>
      <c r="D888" s="26">
        <v>16</v>
      </c>
      <c r="E888" s="26"/>
      <c r="F888" s="59">
        <f t="shared" si="77"/>
        <v>0</v>
      </c>
      <c r="G888" s="70"/>
      <c r="H888" s="84"/>
    </row>
    <row r="889" spans="1:8" s="99" customFormat="1">
      <c r="A889" s="134">
        <f>+A887+1</f>
        <v>470</v>
      </c>
      <c r="B889" s="24" t="s">
        <v>581</v>
      </c>
      <c r="C889" s="25"/>
      <c r="D889" s="26"/>
      <c r="E889" s="26"/>
      <c r="F889" s="59"/>
      <c r="G889" s="70"/>
      <c r="H889" s="84"/>
    </row>
    <row r="890" spans="1:8" s="99" customFormat="1">
      <c r="A890" s="134"/>
      <c r="B890" s="24" t="s">
        <v>7</v>
      </c>
      <c r="C890" s="25" t="s">
        <v>8</v>
      </c>
      <c r="D890" s="26">
        <v>11</v>
      </c>
      <c r="E890" s="26"/>
      <c r="F890" s="59">
        <f t="shared" si="77"/>
        <v>0</v>
      </c>
      <c r="G890" s="70"/>
      <c r="H890" s="84"/>
    </row>
    <row r="891" spans="1:8" s="99" customFormat="1">
      <c r="A891" s="134">
        <f>+A889+1</f>
        <v>471</v>
      </c>
      <c r="B891" s="24" t="s">
        <v>582</v>
      </c>
      <c r="C891" s="25"/>
      <c r="D891" s="26"/>
      <c r="E891" s="26"/>
      <c r="F891" s="59"/>
      <c r="G891" s="70"/>
      <c r="H891" s="84"/>
    </row>
    <row r="892" spans="1:8" s="99" customFormat="1">
      <c r="A892" s="134"/>
      <c r="B892" s="24" t="s">
        <v>7</v>
      </c>
      <c r="C892" s="25" t="s">
        <v>8</v>
      </c>
      <c r="D892" s="26">
        <v>70</v>
      </c>
      <c r="E892" s="26"/>
      <c r="F892" s="59">
        <f t="shared" si="77"/>
        <v>0</v>
      </c>
      <c r="G892" s="70"/>
      <c r="H892" s="84"/>
    </row>
    <row r="893" spans="1:8" s="99" customFormat="1">
      <c r="A893" s="134">
        <f>+A891+1</f>
        <v>472</v>
      </c>
      <c r="B893" s="24" t="s">
        <v>583</v>
      </c>
      <c r="C893" s="25"/>
      <c r="D893" s="26"/>
      <c r="E893" s="26"/>
      <c r="F893" s="59"/>
      <c r="G893" s="70"/>
      <c r="H893" s="84"/>
    </row>
    <row r="894" spans="1:8" s="99" customFormat="1">
      <c r="A894" s="134"/>
      <c r="B894" s="24" t="s">
        <v>7</v>
      </c>
      <c r="C894" s="25" t="s">
        <v>8</v>
      </c>
      <c r="D894" s="26">
        <v>45</v>
      </c>
      <c r="E894" s="26"/>
      <c r="F894" s="59">
        <f t="shared" si="77"/>
        <v>0</v>
      </c>
      <c r="G894" s="70"/>
      <c r="H894" s="84"/>
    </row>
    <row r="895" spans="1:8" s="99" customFormat="1">
      <c r="A895" s="134">
        <f>+A893+1</f>
        <v>473</v>
      </c>
      <c r="B895" s="24" t="s">
        <v>584</v>
      </c>
      <c r="C895" s="25"/>
      <c r="D895" s="26"/>
      <c r="E895" s="26"/>
      <c r="F895" s="59"/>
      <c r="G895" s="70"/>
      <c r="H895" s="84"/>
    </row>
    <row r="896" spans="1:8" s="99" customFormat="1">
      <c r="A896" s="134"/>
      <c r="B896" s="24" t="s">
        <v>7</v>
      </c>
      <c r="C896" s="25" t="s">
        <v>8</v>
      </c>
      <c r="D896" s="26">
        <v>45</v>
      </c>
      <c r="E896" s="26"/>
      <c r="F896" s="59">
        <f t="shared" si="77"/>
        <v>0</v>
      </c>
      <c r="G896" s="70"/>
      <c r="H896" s="84"/>
    </row>
    <row r="897" spans="1:8" s="99" customFormat="1">
      <c r="A897" s="134">
        <f>+A895+1</f>
        <v>474</v>
      </c>
      <c r="B897" s="24" t="s">
        <v>585</v>
      </c>
      <c r="C897" s="25"/>
      <c r="D897" s="26"/>
      <c r="E897" s="26"/>
      <c r="F897" s="59"/>
      <c r="G897" s="70"/>
      <c r="H897" s="84"/>
    </row>
    <row r="898" spans="1:8" s="99" customFormat="1">
      <c r="A898" s="134"/>
      <c r="B898" s="24" t="s">
        <v>7</v>
      </c>
      <c r="C898" s="25" t="s">
        <v>8</v>
      </c>
      <c r="D898" s="26">
        <v>6</v>
      </c>
      <c r="E898" s="26"/>
      <c r="F898" s="59">
        <f t="shared" si="77"/>
        <v>0</v>
      </c>
      <c r="G898" s="70"/>
      <c r="H898" s="84"/>
    </row>
    <row r="899" spans="1:8" s="99" customFormat="1">
      <c r="A899" s="134">
        <f>+A897+1</f>
        <v>475</v>
      </c>
      <c r="B899" s="24" t="s">
        <v>586</v>
      </c>
      <c r="C899" s="25"/>
      <c r="D899" s="26"/>
      <c r="E899" s="26"/>
      <c r="F899" s="59"/>
      <c r="G899" s="70"/>
      <c r="H899" s="84"/>
    </row>
    <row r="900" spans="1:8" s="99" customFormat="1">
      <c r="A900" s="134"/>
      <c r="B900" s="24" t="s">
        <v>7</v>
      </c>
      <c r="C900" s="25" t="s">
        <v>8</v>
      </c>
      <c r="D900" s="26">
        <v>81</v>
      </c>
      <c r="E900" s="26"/>
      <c r="F900" s="59">
        <f t="shared" si="77"/>
        <v>0</v>
      </c>
      <c r="G900" s="70"/>
      <c r="H900" s="84"/>
    </row>
    <row r="901" spans="1:8" s="99" customFormat="1">
      <c r="A901" s="134">
        <f>+A899+1</f>
        <v>476</v>
      </c>
      <c r="B901" s="24" t="s">
        <v>587</v>
      </c>
      <c r="C901" s="25"/>
      <c r="D901" s="26"/>
      <c r="E901" s="26"/>
      <c r="F901" s="59"/>
      <c r="G901" s="70"/>
      <c r="H901" s="84"/>
    </row>
    <row r="902" spans="1:8" s="99" customFormat="1">
      <c r="A902" s="134"/>
      <c r="B902" s="24" t="s">
        <v>7</v>
      </c>
      <c r="C902" s="25" t="s">
        <v>8</v>
      </c>
      <c r="D902" s="26">
        <v>27</v>
      </c>
      <c r="E902" s="26"/>
      <c r="F902" s="59">
        <f t="shared" si="77"/>
        <v>0</v>
      </c>
      <c r="G902" s="70"/>
      <c r="H902" s="84"/>
    </row>
    <row r="903" spans="1:8" s="99" customFormat="1">
      <c r="A903" s="134">
        <f>A901+1</f>
        <v>477</v>
      </c>
      <c r="B903" s="24" t="s">
        <v>588</v>
      </c>
      <c r="C903" s="25"/>
      <c r="D903" s="26"/>
      <c r="E903" s="26"/>
      <c r="F903" s="59"/>
      <c r="G903" s="70"/>
      <c r="H903" s="84"/>
    </row>
    <row r="904" spans="1:8" s="99" customFormat="1">
      <c r="A904" s="134"/>
      <c r="B904" s="24" t="s">
        <v>7</v>
      </c>
      <c r="C904" s="25" t="s">
        <v>8</v>
      </c>
      <c r="D904" s="26">
        <v>13</v>
      </c>
      <c r="E904" s="26"/>
      <c r="F904" s="59">
        <f t="shared" si="77"/>
        <v>0</v>
      </c>
      <c r="G904" s="70"/>
      <c r="H904" s="84"/>
    </row>
    <row r="905" spans="1:8" s="99" customFormat="1">
      <c r="A905" s="134">
        <f>+A903+1</f>
        <v>478</v>
      </c>
      <c r="B905" s="24" t="s">
        <v>589</v>
      </c>
      <c r="C905" s="25"/>
      <c r="D905" s="26"/>
      <c r="E905" s="26"/>
      <c r="F905" s="59"/>
      <c r="G905" s="70"/>
      <c r="H905" s="84"/>
    </row>
    <row r="906" spans="1:8" s="99" customFormat="1">
      <c r="A906" s="134"/>
      <c r="B906" s="24" t="s">
        <v>590</v>
      </c>
      <c r="C906" s="25" t="s">
        <v>80</v>
      </c>
      <c r="D906" s="26">
        <v>99</v>
      </c>
      <c r="E906" s="26"/>
      <c r="F906" s="59">
        <f t="shared" si="77"/>
        <v>0</v>
      </c>
      <c r="G906" s="70"/>
      <c r="H906" s="84"/>
    </row>
    <row r="907" spans="1:8" s="99" customFormat="1">
      <c r="A907" s="121"/>
      <c r="B907" s="24"/>
      <c r="C907" s="25"/>
      <c r="D907" s="26"/>
      <c r="E907" s="26"/>
      <c r="F907" s="59"/>
      <c r="G907" s="70"/>
      <c r="H907" s="84"/>
    </row>
    <row r="908" spans="1:8" s="99" customFormat="1">
      <c r="A908" s="121"/>
      <c r="B908" s="88" t="s">
        <v>46</v>
      </c>
      <c r="C908" s="89"/>
      <c r="D908" s="26"/>
      <c r="E908" s="26"/>
      <c r="F908" s="59"/>
      <c r="G908" s="70"/>
      <c r="H908" s="84"/>
    </row>
    <row r="909" spans="1:8" s="99" customFormat="1">
      <c r="A909" s="134">
        <f>+A905+1</f>
        <v>479</v>
      </c>
      <c r="B909" s="24" t="s">
        <v>47</v>
      </c>
      <c r="C909" s="89"/>
      <c r="D909" s="26"/>
      <c r="E909" s="26"/>
      <c r="F909" s="59"/>
      <c r="G909" s="70"/>
      <c r="H909" s="84"/>
    </row>
    <row r="910" spans="1:8" s="99" customFormat="1">
      <c r="A910" s="134"/>
      <c r="B910" s="24" t="s">
        <v>44</v>
      </c>
      <c r="C910" s="25" t="s">
        <v>45</v>
      </c>
      <c r="D910" s="26">
        <v>1</v>
      </c>
      <c r="E910" s="26"/>
      <c r="F910" s="59">
        <f t="shared" si="77"/>
        <v>0</v>
      </c>
      <c r="G910" s="70"/>
      <c r="H910" s="84"/>
    </row>
    <row r="911" spans="1:8" s="99" customFormat="1" ht="36.75" customHeight="1">
      <c r="A911" s="134">
        <f>+A909+1</f>
        <v>480</v>
      </c>
      <c r="B911" s="24" t="s">
        <v>48</v>
      </c>
      <c r="C911" s="89"/>
      <c r="D911" s="26"/>
      <c r="E911" s="26"/>
      <c r="F911" s="59"/>
      <c r="G911" s="70"/>
      <c r="H911" s="84"/>
    </row>
    <row r="912" spans="1:8" s="99" customFormat="1" ht="17.25" customHeight="1">
      <c r="A912" s="134"/>
      <c r="B912" s="24" t="s">
        <v>44</v>
      </c>
      <c r="C912" s="25" t="s">
        <v>45</v>
      </c>
      <c r="D912" s="26">
        <v>2</v>
      </c>
      <c r="E912" s="26"/>
      <c r="F912" s="59">
        <f t="shared" si="77"/>
        <v>0</v>
      </c>
      <c r="G912" s="70"/>
      <c r="H912" s="84"/>
    </row>
    <row r="913" spans="1:8" s="99" customFormat="1">
      <c r="A913" s="134">
        <f>+A911+1</f>
        <v>481</v>
      </c>
      <c r="B913" s="24" t="s">
        <v>804</v>
      </c>
      <c r="C913" s="89"/>
      <c r="D913" s="26"/>
      <c r="E913" s="26"/>
      <c r="F913" s="59"/>
      <c r="G913" s="70"/>
      <c r="H913" s="84"/>
    </row>
    <row r="914" spans="1:8" s="99" customFormat="1">
      <c r="A914" s="134"/>
      <c r="B914" s="24" t="s">
        <v>10</v>
      </c>
      <c r="C914" s="25" t="s">
        <v>11</v>
      </c>
      <c r="D914" s="26">
        <v>120</v>
      </c>
      <c r="E914" s="26"/>
      <c r="F914" s="59">
        <f t="shared" si="77"/>
        <v>0</v>
      </c>
      <c r="G914" s="70"/>
      <c r="H914" s="84"/>
    </row>
    <row r="915" spans="1:8" s="99" customFormat="1" ht="22.5" customHeight="1">
      <c r="A915" s="134">
        <f>+A913+1</f>
        <v>482</v>
      </c>
      <c r="B915" s="24" t="s">
        <v>50</v>
      </c>
      <c r="C915" s="89"/>
      <c r="D915" s="26"/>
      <c r="E915" s="26"/>
      <c r="F915" s="59"/>
      <c r="G915" s="70"/>
      <c r="H915" s="84"/>
    </row>
    <row r="916" spans="1:8" s="99" customFormat="1">
      <c r="A916" s="134"/>
      <c r="B916" s="24" t="s">
        <v>10</v>
      </c>
      <c r="C916" s="25" t="s">
        <v>11</v>
      </c>
      <c r="D916" s="26">
        <v>32</v>
      </c>
      <c r="E916" s="26"/>
      <c r="F916" s="59">
        <f t="shared" si="77"/>
        <v>0</v>
      </c>
      <c r="G916" s="70"/>
      <c r="H916" s="84"/>
    </row>
    <row r="917" spans="1:8" s="99" customFormat="1">
      <c r="A917" s="134">
        <f>+A915+1</f>
        <v>483</v>
      </c>
      <c r="B917" s="24" t="s">
        <v>51</v>
      </c>
      <c r="C917" s="89"/>
      <c r="D917" s="26"/>
      <c r="E917" s="26"/>
      <c r="F917" s="59"/>
      <c r="G917" s="70"/>
      <c r="H917" s="84"/>
    </row>
    <row r="918" spans="1:8" s="99" customFormat="1">
      <c r="A918" s="134"/>
      <c r="B918" s="24" t="s">
        <v>44</v>
      </c>
      <c r="C918" s="25" t="s">
        <v>45</v>
      </c>
      <c r="D918" s="26">
        <v>1</v>
      </c>
      <c r="E918" s="26"/>
      <c r="F918" s="59">
        <f t="shared" si="77"/>
        <v>0</v>
      </c>
      <c r="G918" s="70"/>
      <c r="H918" s="84"/>
    </row>
    <row r="919" spans="1:8" s="22" customFormat="1">
      <c r="A919" s="134">
        <f>A917+1</f>
        <v>484</v>
      </c>
      <c r="B919" s="24" t="s">
        <v>668</v>
      </c>
      <c r="C919" s="24"/>
      <c r="D919" s="24"/>
      <c r="E919" s="26"/>
      <c r="F919" s="59"/>
      <c r="G919" s="70"/>
      <c r="H919" s="84"/>
    </row>
    <row r="920" spans="1:8" s="22" customFormat="1">
      <c r="A920" s="134"/>
      <c r="B920" s="24" t="s">
        <v>627</v>
      </c>
      <c r="C920" s="25" t="s">
        <v>26</v>
      </c>
      <c r="D920" s="26">
        <v>2</v>
      </c>
      <c r="E920" s="26"/>
      <c r="F920" s="59">
        <f t="shared" si="77"/>
        <v>0</v>
      </c>
      <c r="G920" s="70"/>
      <c r="H920" s="84"/>
    </row>
    <row r="921" spans="1:8" s="22" customFormat="1">
      <c r="A921" s="121"/>
      <c r="B921" s="24"/>
      <c r="C921" s="25"/>
      <c r="D921" s="51"/>
      <c r="E921" s="26"/>
      <c r="F921" s="59"/>
      <c r="G921" s="70"/>
      <c r="H921" s="84"/>
    </row>
    <row r="922" spans="1:8" s="22" customFormat="1">
      <c r="A922" s="121"/>
      <c r="B922" s="88" t="s">
        <v>452</v>
      </c>
      <c r="C922" s="25"/>
      <c r="D922" s="26"/>
      <c r="E922" s="26"/>
      <c r="F922" s="59"/>
      <c r="G922" s="70"/>
      <c r="H922" s="84"/>
    </row>
    <row r="923" spans="1:8" s="22" customFormat="1">
      <c r="A923" s="121">
        <f>A919+1</f>
        <v>485</v>
      </c>
      <c r="B923" s="24" t="s">
        <v>52</v>
      </c>
      <c r="C923" s="25" t="s">
        <v>19</v>
      </c>
      <c r="D923" s="26"/>
      <c r="E923" s="26"/>
      <c r="F923" s="59"/>
      <c r="G923" s="70"/>
      <c r="H923" s="84"/>
    </row>
    <row r="924" spans="1:8" s="22" customFormat="1">
      <c r="A924" s="134" t="s">
        <v>805</v>
      </c>
      <c r="B924" s="24" t="s">
        <v>53</v>
      </c>
      <c r="C924" s="89"/>
      <c r="D924" s="26"/>
      <c r="E924" s="26"/>
      <c r="F924" s="59"/>
      <c r="G924" s="70"/>
      <c r="H924" s="84"/>
    </row>
    <row r="925" spans="1:8" s="22" customFormat="1">
      <c r="A925" s="134"/>
      <c r="B925" s="24" t="s">
        <v>10</v>
      </c>
      <c r="C925" s="25" t="s">
        <v>11</v>
      </c>
      <c r="D925" s="26">
        <v>350</v>
      </c>
      <c r="E925" s="26"/>
      <c r="F925" s="59">
        <f t="shared" si="77"/>
        <v>0</v>
      </c>
      <c r="G925" s="70"/>
      <c r="H925" s="84"/>
    </row>
    <row r="926" spans="1:8" s="22" customFormat="1">
      <c r="A926" s="134" t="s">
        <v>806</v>
      </c>
      <c r="B926" s="24" t="s">
        <v>54</v>
      </c>
      <c r="C926" s="25"/>
      <c r="D926" s="26"/>
      <c r="E926" s="26"/>
      <c r="F926" s="59"/>
      <c r="G926" s="70"/>
      <c r="H926" s="84"/>
    </row>
    <row r="927" spans="1:8" s="22" customFormat="1">
      <c r="A927" s="134"/>
      <c r="B927" s="24" t="s">
        <v>10</v>
      </c>
      <c r="C927" s="25" t="s">
        <v>55</v>
      </c>
      <c r="D927" s="26">
        <v>50</v>
      </c>
      <c r="E927" s="26"/>
      <c r="F927" s="59">
        <f t="shared" si="77"/>
        <v>0</v>
      </c>
      <c r="G927" s="70"/>
      <c r="H927" s="84"/>
    </row>
    <row r="928" spans="1:8" s="22" customFormat="1">
      <c r="A928" s="134" t="s">
        <v>807</v>
      </c>
      <c r="B928" s="24" t="s">
        <v>56</v>
      </c>
      <c r="C928" s="25"/>
      <c r="D928" s="26"/>
      <c r="E928" s="26"/>
      <c r="F928" s="59"/>
      <c r="G928" s="70"/>
      <c r="H928" s="84"/>
    </row>
    <row r="929" spans="1:8" s="22" customFormat="1">
      <c r="A929" s="134"/>
      <c r="B929" s="24" t="s">
        <v>10</v>
      </c>
      <c r="C929" s="25" t="s">
        <v>55</v>
      </c>
      <c r="D929" s="26">
        <v>22</v>
      </c>
      <c r="E929" s="26"/>
      <c r="F929" s="59">
        <f t="shared" si="77"/>
        <v>0</v>
      </c>
      <c r="G929" s="70"/>
      <c r="H929" s="84"/>
    </row>
    <row r="930" spans="1:8" s="22" customFormat="1">
      <c r="A930" s="134">
        <f>A923+1</f>
        <v>486</v>
      </c>
      <c r="B930" s="24" t="s">
        <v>453</v>
      </c>
      <c r="C930" s="25"/>
      <c r="D930" s="26"/>
      <c r="E930" s="26"/>
      <c r="F930" s="59"/>
      <c r="G930" s="70"/>
      <c r="H930" s="84"/>
    </row>
    <row r="931" spans="1:8" s="22" customFormat="1">
      <c r="A931" s="134"/>
      <c r="B931" s="24" t="s">
        <v>7</v>
      </c>
      <c r="C931" s="25" t="s">
        <v>8</v>
      </c>
      <c r="D931" s="26">
        <v>45</v>
      </c>
      <c r="E931" s="26"/>
      <c r="F931" s="59">
        <f t="shared" si="77"/>
        <v>0</v>
      </c>
      <c r="G931" s="70"/>
      <c r="H931" s="84"/>
    </row>
    <row r="932" spans="1:8" s="22" customFormat="1">
      <c r="A932" s="121">
        <f>A930+1</f>
        <v>487</v>
      </c>
      <c r="B932" s="24" t="s">
        <v>57</v>
      </c>
      <c r="C932" s="25"/>
      <c r="D932" s="26"/>
      <c r="E932" s="26"/>
      <c r="F932" s="59"/>
      <c r="G932" s="70"/>
      <c r="H932" s="84"/>
    </row>
    <row r="933" spans="1:8" s="22" customFormat="1">
      <c r="A933" s="134" t="s">
        <v>808</v>
      </c>
      <c r="B933" s="24" t="s">
        <v>58</v>
      </c>
      <c r="C933" s="89"/>
      <c r="D933" s="26"/>
      <c r="E933" s="26"/>
      <c r="F933" s="59"/>
      <c r="G933" s="70"/>
      <c r="H933" s="84"/>
    </row>
    <row r="934" spans="1:8" s="22" customFormat="1">
      <c r="A934" s="134"/>
      <c r="B934" s="24" t="s">
        <v>7</v>
      </c>
      <c r="C934" s="25" t="s">
        <v>8</v>
      </c>
      <c r="D934" s="26">
        <v>99</v>
      </c>
      <c r="E934" s="26"/>
      <c r="F934" s="59">
        <f t="shared" si="77"/>
        <v>0</v>
      </c>
      <c r="G934" s="70"/>
      <c r="H934" s="84"/>
    </row>
    <row r="935" spans="1:8" s="22" customFormat="1">
      <c r="A935" s="134" t="s">
        <v>809</v>
      </c>
      <c r="B935" s="24" t="s">
        <v>59</v>
      </c>
      <c r="C935" s="89"/>
      <c r="D935" s="26"/>
      <c r="E935" s="26"/>
      <c r="F935" s="59"/>
      <c r="G935" s="70"/>
      <c r="H935" s="84"/>
    </row>
    <row r="936" spans="1:8" s="22" customFormat="1">
      <c r="A936" s="134"/>
      <c r="B936" s="24" t="s">
        <v>7</v>
      </c>
      <c r="C936" s="25" t="s">
        <v>8</v>
      </c>
      <c r="D936" s="26">
        <v>30</v>
      </c>
      <c r="E936" s="26"/>
      <c r="F936" s="59">
        <f t="shared" si="77"/>
        <v>0</v>
      </c>
      <c r="G936" s="70"/>
      <c r="H936" s="84"/>
    </row>
    <row r="937" spans="1:8" s="22" customFormat="1">
      <c r="A937" s="134" t="s">
        <v>810</v>
      </c>
      <c r="B937" s="24" t="s">
        <v>60</v>
      </c>
      <c r="C937" s="25"/>
      <c r="D937" s="26"/>
      <c r="E937" s="26"/>
      <c r="F937" s="59"/>
      <c r="G937" s="70"/>
      <c r="H937" s="84"/>
    </row>
    <row r="938" spans="1:8" s="22" customFormat="1">
      <c r="A938" s="134"/>
      <c r="B938" s="24" t="s">
        <v>7</v>
      </c>
      <c r="C938" s="25" t="s">
        <v>8</v>
      </c>
      <c r="D938" s="26">
        <v>83</v>
      </c>
      <c r="E938" s="26"/>
      <c r="F938" s="59">
        <f t="shared" si="77"/>
        <v>0</v>
      </c>
      <c r="G938" s="70"/>
      <c r="H938" s="84"/>
    </row>
    <row r="939" spans="1:8" s="22" customFormat="1">
      <c r="A939" s="121"/>
      <c r="B939" s="24"/>
      <c r="C939" s="25"/>
      <c r="D939" s="26"/>
      <c r="E939" s="26"/>
      <c r="F939" s="59"/>
      <c r="G939" s="70"/>
      <c r="H939" s="84"/>
    </row>
    <row r="940" spans="1:8" s="22" customFormat="1">
      <c r="A940" s="121"/>
      <c r="B940" s="88" t="s">
        <v>61</v>
      </c>
      <c r="C940" s="89"/>
      <c r="D940" s="26"/>
      <c r="E940" s="26"/>
      <c r="F940" s="59"/>
      <c r="G940" s="70"/>
      <c r="H940" s="84"/>
    </row>
    <row r="941" spans="1:8" s="22" customFormat="1">
      <c r="A941" s="121">
        <f>+A932+1</f>
        <v>488</v>
      </c>
      <c r="B941" s="24" t="s">
        <v>426</v>
      </c>
      <c r="C941" s="89"/>
      <c r="D941" s="26"/>
      <c r="E941" s="26"/>
      <c r="F941" s="59"/>
      <c r="G941" s="70"/>
      <c r="H941" s="84"/>
    </row>
    <row r="942" spans="1:8" s="22" customFormat="1">
      <c r="A942" s="134" t="s">
        <v>811</v>
      </c>
      <c r="B942" s="24" t="s">
        <v>62</v>
      </c>
      <c r="C942" s="25"/>
      <c r="D942" s="26"/>
      <c r="E942" s="26"/>
      <c r="F942" s="59"/>
      <c r="G942" s="70"/>
      <c r="H942" s="84"/>
    </row>
    <row r="943" spans="1:8" s="22" customFormat="1">
      <c r="A943" s="134"/>
      <c r="B943" s="24" t="s">
        <v>7</v>
      </c>
      <c r="C943" s="25" t="s">
        <v>8</v>
      </c>
      <c r="D943" s="26">
        <v>4</v>
      </c>
      <c r="E943" s="26"/>
      <c r="F943" s="59">
        <f t="shared" ref="F943:F954" si="78">D943*E943</f>
        <v>0</v>
      </c>
      <c r="G943" s="70"/>
      <c r="H943" s="84"/>
    </row>
    <row r="944" spans="1:8" s="22" customFormat="1">
      <c r="A944" s="134" t="s">
        <v>812</v>
      </c>
      <c r="B944" s="24" t="s">
        <v>63</v>
      </c>
      <c r="C944" s="25"/>
      <c r="D944" s="26"/>
      <c r="E944" s="26"/>
      <c r="F944" s="59"/>
      <c r="G944" s="70"/>
      <c r="H944" s="84"/>
    </row>
    <row r="945" spans="1:8" s="22" customFormat="1">
      <c r="A945" s="134"/>
      <c r="B945" s="24" t="s">
        <v>7</v>
      </c>
      <c r="C945" s="25" t="s">
        <v>8</v>
      </c>
      <c r="D945" s="26">
        <v>4</v>
      </c>
      <c r="E945" s="26"/>
      <c r="F945" s="59">
        <f t="shared" si="78"/>
        <v>0</v>
      </c>
      <c r="G945" s="70"/>
      <c r="H945" s="84"/>
    </row>
    <row r="946" spans="1:8" s="22" customFormat="1">
      <c r="A946" s="134" t="s">
        <v>813</v>
      </c>
      <c r="B946" s="24" t="s">
        <v>64</v>
      </c>
      <c r="C946" s="25"/>
      <c r="D946" s="26"/>
      <c r="E946" s="26"/>
      <c r="F946" s="59"/>
      <c r="G946" s="70"/>
      <c r="H946" s="84"/>
    </row>
    <row r="947" spans="1:8" s="22" customFormat="1">
      <c r="A947" s="134"/>
      <c r="B947" s="24" t="s">
        <v>7</v>
      </c>
      <c r="C947" s="25" t="s">
        <v>8</v>
      </c>
      <c r="D947" s="26">
        <v>4</v>
      </c>
      <c r="E947" s="26"/>
      <c r="F947" s="59">
        <f t="shared" si="78"/>
        <v>0</v>
      </c>
      <c r="G947" s="70"/>
      <c r="H947" s="84"/>
    </row>
    <row r="948" spans="1:8" s="5" customFormat="1" ht="22.5" customHeight="1">
      <c r="A948" s="134">
        <f>A941+1</f>
        <v>489</v>
      </c>
      <c r="B948" s="24" t="s">
        <v>500</v>
      </c>
      <c r="C948" s="25"/>
      <c r="D948" s="26"/>
      <c r="E948" s="26"/>
      <c r="F948" s="59"/>
      <c r="G948" s="70"/>
      <c r="H948" s="84"/>
    </row>
    <row r="949" spans="1:8" s="5" customFormat="1" ht="24.75" customHeight="1">
      <c r="A949" s="134"/>
      <c r="B949" s="24" t="s">
        <v>7</v>
      </c>
      <c r="C949" s="25" t="s">
        <v>8</v>
      </c>
      <c r="D949" s="26">
        <v>1</v>
      </c>
      <c r="E949" s="26"/>
      <c r="F949" s="59">
        <f t="shared" si="78"/>
        <v>0</v>
      </c>
      <c r="G949" s="70"/>
      <c r="H949" s="84"/>
    </row>
    <row r="950" spans="1:8" s="22" customFormat="1">
      <c r="A950" s="134">
        <f>+A948+1</f>
        <v>490</v>
      </c>
      <c r="B950" s="24" t="s">
        <v>65</v>
      </c>
      <c r="C950" s="25"/>
      <c r="D950" s="26"/>
      <c r="E950" s="26"/>
      <c r="F950" s="59"/>
      <c r="G950" s="70"/>
      <c r="H950" s="84"/>
    </row>
    <row r="951" spans="1:8" s="5" customFormat="1" ht="21" customHeight="1">
      <c r="A951" s="134"/>
      <c r="B951" s="24" t="s">
        <v>49</v>
      </c>
      <c r="C951" s="25"/>
      <c r="D951" s="26"/>
      <c r="E951" s="26"/>
      <c r="F951" s="59"/>
      <c r="G951" s="70"/>
      <c r="H951" s="84"/>
    </row>
    <row r="952" spans="1:8" s="5" customFormat="1">
      <c r="A952" s="134"/>
      <c r="B952" s="24" t="s">
        <v>10</v>
      </c>
      <c r="C952" s="25" t="s">
        <v>11</v>
      </c>
      <c r="D952" s="26">
        <v>225</v>
      </c>
      <c r="E952" s="26"/>
      <c r="F952" s="59">
        <f t="shared" si="78"/>
        <v>0</v>
      </c>
      <c r="G952" s="70"/>
      <c r="H952" s="84"/>
    </row>
    <row r="953" spans="1:8" s="22" customFormat="1">
      <c r="A953" s="134">
        <f>A950+1</f>
        <v>491</v>
      </c>
      <c r="B953" s="24" t="s">
        <v>66</v>
      </c>
      <c r="C953" s="25"/>
      <c r="D953" s="26"/>
      <c r="E953" s="26"/>
      <c r="F953" s="59"/>
      <c r="G953" s="70"/>
      <c r="H953" s="84"/>
    </row>
    <row r="954" spans="1:8" s="22" customFormat="1">
      <c r="A954" s="134"/>
      <c r="B954" s="24" t="s">
        <v>44</v>
      </c>
      <c r="C954" s="25" t="s">
        <v>45</v>
      </c>
      <c r="D954" s="26">
        <v>1</v>
      </c>
      <c r="E954" s="26"/>
      <c r="F954" s="59">
        <f t="shared" si="78"/>
        <v>0</v>
      </c>
      <c r="G954" s="70"/>
      <c r="H954" s="84"/>
    </row>
    <row r="955" spans="1:8" s="5" customFormat="1" ht="29.25" customHeight="1" thickBot="1">
      <c r="A955" s="91"/>
      <c r="B955" s="92"/>
      <c r="C955" s="93"/>
      <c r="D955" s="94"/>
      <c r="E955" s="101"/>
      <c r="F955" s="66"/>
      <c r="G955" s="70"/>
      <c r="H955" s="84"/>
    </row>
    <row r="956" spans="1:8" s="5" customFormat="1" ht="22.5" customHeight="1" thickBot="1">
      <c r="A956" s="18"/>
      <c r="B956" s="148" t="s">
        <v>741</v>
      </c>
      <c r="C956" s="149"/>
      <c r="D956" s="149"/>
      <c r="E956" s="150"/>
      <c r="F956" s="80">
        <f>SUM(F811:F955)</f>
        <v>0</v>
      </c>
      <c r="G956" s="70"/>
      <c r="H956" s="84"/>
    </row>
    <row r="957" spans="1:8" s="5" customFormat="1" ht="18" customHeight="1">
      <c r="A957" s="6"/>
      <c r="B957" s="143" t="s">
        <v>742</v>
      </c>
      <c r="C957" s="143"/>
      <c r="D957" s="143"/>
      <c r="E957" s="143"/>
      <c r="F957" s="7"/>
      <c r="G957" s="70"/>
      <c r="H957" s="84"/>
    </row>
    <row r="958" spans="1:8" s="5" customFormat="1" ht="18" customHeight="1">
      <c r="A958" s="30"/>
      <c r="B958" s="88" t="s">
        <v>591</v>
      </c>
      <c r="C958" s="74"/>
      <c r="D958" s="74"/>
      <c r="E958" s="74"/>
      <c r="F958" s="31"/>
      <c r="G958" s="70"/>
      <c r="H958" s="84"/>
    </row>
    <row r="959" spans="1:8" s="5" customFormat="1" ht="21" customHeight="1">
      <c r="A959" s="121">
        <f>A953+1</f>
        <v>492</v>
      </c>
      <c r="B959" s="24" t="s">
        <v>676</v>
      </c>
      <c r="C959" s="25"/>
      <c r="D959" s="26"/>
      <c r="E959" s="27"/>
      <c r="F959" s="59"/>
      <c r="G959" s="70"/>
      <c r="H959" s="84"/>
    </row>
    <row r="960" spans="1:8" s="99" customFormat="1" ht="18" customHeight="1">
      <c r="A960" s="134">
        <v>492.1</v>
      </c>
      <c r="B960" s="24" t="s">
        <v>712</v>
      </c>
      <c r="C960" s="25"/>
      <c r="D960" s="26"/>
      <c r="E960" s="26"/>
      <c r="F960" s="59"/>
      <c r="G960" s="70"/>
      <c r="H960" s="84"/>
    </row>
    <row r="961" spans="1:8" ht="17.25" customHeight="1">
      <c r="A961" s="134"/>
      <c r="B961" s="24" t="s">
        <v>7</v>
      </c>
      <c r="C961" s="25" t="s">
        <v>8</v>
      </c>
      <c r="D961" s="26">
        <v>1</v>
      </c>
      <c r="E961" s="26"/>
      <c r="F961" s="59">
        <f>D961*E961</f>
        <v>0</v>
      </c>
      <c r="H961" s="84"/>
    </row>
    <row r="962" spans="1:8" ht="17.25" customHeight="1">
      <c r="A962" s="134">
        <v>492.2</v>
      </c>
      <c r="B962" s="24" t="s">
        <v>713</v>
      </c>
      <c r="C962" s="25"/>
      <c r="D962" s="26"/>
      <c r="E962" s="26"/>
      <c r="F962" s="59"/>
      <c r="H962" s="84"/>
    </row>
    <row r="963" spans="1:8" ht="17.25" customHeight="1">
      <c r="A963" s="134"/>
      <c r="B963" s="24" t="s">
        <v>7</v>
      </c>
      <c r="C963" s="25" t="s">
        <v>8</v>
      </c>
      <c r="D963" s="26">
        <v>1</v>
      </c>
      <c r="E963" s="26"/>
      <c r="F963" s="59">
        <f t="shared" ref="F963:F1025" si="79">D963*E963</f>
        <v>0</v>
      </c>
      <c r="H963" s="84"/>
    </row>
    <row r="964" spans="1:8" ht="17.25" customHeight="1">
      <c r="A964" s="121">
        <f>+A959+1</f>
        <v>493</v>
      </c>
      <c r="B964" s="24" t="s">
        <v>67</v>
      </c>
      <c r="C964" s="25"/>
      <c r="D964" s="26"/>
      <c r="E964" s="26"/>
      <c r="F964" s="59"/>
      <c r="H964" s="84"/>
    </row>
    <row r="965" spans="1:8" ht="17.25" customHeight="1">
      <c r="A965" s="134">
        <v>493.1</v>
      </c>
      <c r="B965" s="24" t="s">
        <v>68</v>
      </c>
      <c r="C965" s="25"/>
      <c r="D965" s="26"/>
      <c r="E965" s="26"/>
      <c r="F965" s="59"/>
      <c r="H965" s="84"/>
    </row>
    <row r="966" spans="1:8" ht="17.25" customHeight="1">
      <c r="A966" s="134"/>
      <c r="B966" s="24" t="s">
        <v>7</v>
      </c>
      <c r="C966" s="25" t="s">
        <v>8</v>
      </c>
      <c r="D966" s="26">
        <v>1</v>
      </c>
      <c r="E966" s="26"/>
      <c r="F966" s="59">
        <f t="shared" si="79"/>
        <v>0</v>
      </c>
      <c r="H966" s="84"/>
    </row>
    <row r="967" spans="1:8" ht="24" customHeight="1">
      <c r="A967" s="134">
        <v>493.2</v>
      </c>
      <c r="B967" s="24" t="s">
        <v>714</v>
      </c>
      <c r="C967" s="25"/>
      <c r="D967" s="26"/>
      <c r="E967" s="26"/>
      <c r="F967" s="59"/>
      <c r="H967" s="84"/>
    </row>
    <row r="968" spans="1:8" ht="24" customHeight="1">
      <c r="A968" s="134"/>
      <c r="B968" s="24" t="s">
        <v>7</v>
      </c>
      <c r="C968" s="25" t="s">
        <v>8</v>
      </c>
      <c r="D968" s="26">
        <v>1</v>
      </c>
      <c r="E968" s="26"/>
      <c r="F968" s="59">
        <f t="shared" si="79"/>
        <v>0</v>
      </c>
      <c r="H968" s="84"/>
    </row>
    <row r="969" spans="1:8" ht="22.5" customHeight="1">
      <c r="A969" s="134">
        <v>493.3</v>
      </c>
      <c r="B969" s="24" t="s">
        <v>69</v>
      </c>
      <c r="C969" s="25"/>
      <c r="D969" s="26"/>
      <c r="E969" s="26"/>
      <c r="F969" s="59"/>
      <c r="H969" s="84"/>
    </row>
    <row r="970" spans="1:8" ht="17.25" customHeight="1">
      <c r="A970" s="134"/>
      <c r="B970" s="24" t="s">
        <v>7</v>
      </c>
      <c r="C970" s="25" t="s">
        <v>8</v>
      </c>
      <c r="D970" s="26">
        <v>1</v>
      </c>
      <c r="E970" s="26"/>
      <c r="F970" s="59">
        <f t="shared" si="79"/>
        <v>0</v>
      </c>
      <c r="H970" s="84"/>
    </row>
    <row r="971" spans="1:8" ht="17.25" customHeight="1">
      <c r="A971" s="134">
        <v>493.4</v>
      </c>
      <c r="B971" s="24" t="s">
        <v>715</v>
      </c>
      <c r="C971" s="25"/>
      <c r="D971" s="26"/>
      <c r="E971" s="26"/>
      <c r="F971" s="59"/>
      <c r="H971" s="84"/>
    </row>
    <row r="972" spans="1:8" ht="17.25" customHeight="1">
      <c r="A972" s="134"/>
      <c r="B972" s="24" t="s">
        <v>7</v>
      </c>
      <c r="C972" s="25" t="s">
        <v>8</v>
      </c>
      <c r="D972" s="26">
        <v>1</v>
      </c>
      <c r="E972" s="26"/>
      <c r="F972" s="59">
        <f t="shared" si="79"/>
        <v>0</v>
      </c>
      <c r="H972" s="84"/>
    </row>
    <row r="973" spans="1:8" ht="17.25" customHeight="1">
      <c r="A973" s="134">
        <v>493.5</v>
      </c>
      <c r="B973" s="24" t="s">
        <v>716</v>
      </c>
      <c r="C973" s="25"/>
      <c r="D973" s="26"/>
      <c r="E973" s="26"/>
      <c r="F973" s="59"/>
      <c r="H973" s="84"/>
    </row>
    <row r="974" spans="1:8" ht="17.25" customHeight="1">
      <c r="A974" s="134"/>
      <c r="B974" s="24" t="s">
        <v>7</v>
      </c>
      <c r="C974" s="25" t="s">
        <v>8</v>
      </c>
      <c r="D974" s="26">
        <v>1</v>
      </c>
      <c r="E974" s="26"/>
      <c r="F974" s="59">
        <f t="shared" si="79"/>
        <v>0</v>
      </c>
      <c r="H974" s="84"/>
    </row>
    <row r="975" spans="1:8" ht="17.25" customHeight="1">
      <c r="A975" s="134">
        <v>493.6</v>
      </c>
      <c r="B975" s="24" t="s">
        <v>717</v>
      </c>
      <c r="C975" s="25"/>
      <c r="D975" s="26"/>
      <c r="E975" s="26"/>
      <c r="F975" s="59"/>
      <c r="H975" s="84"/>
    </row>
    <row r="976" spans="1:8" ht="17.25" customHeight="1">
      <c r="A976" s="134"/>
      <c r="B976" s="24" t="s">
        <v>7</v>
      </c>
      <c r="C976" s="25" t="s">
        <v>8</v>
      </c>
      <c r="D976" s="26">
        <v>1</v>
      </c>
      <c r="E976" s="26"/>
      <c r="F976" s="59">
        <f t="shared" si="79"/>
        <v>0</v>
      </c>
      <c r="H976" s="84"/>
    </row>
    <row r="977" spans="1:8" ht="17.25" customHeight="1">
      <c r="A977" s="134">
        <v>493.7</v>
      </c>
      <c r="B977" s="24" t="s">
        <v>718</v>
      </c>
      <c r="C977" s="25"/>
      <c r="D977" s="26"/>
      <c r="E977" s="26"/>
      <c r="F977" s="59"/>
      <c r="H977" s="84"/>
    </row>
    <row r="978" spans="1:8" ht="17.25" customHeight="1">
      <c r="A978" s="134"/>
      <c r="B978" s="24" t="s">
        <v>7</v>
      </c>
      <c r="C978" s="25" t="s">
        <v>8</v>
      </c>
      <c r="D978" s="26">
        <v>2</v>
      </c>
      <c r="E978" s="26"/>
      <c r="F978" s="59">
        <f t="shared" si="79"/>
        <v>0</v>
      </c>
      <c r="H978" s="84"/>
    </row>
    <row r="979" spans="1:8" ht="17.25" customHeight="1">
      <c r="A979" s="134">
        <v>493.8</v>
      </c>
      <c r="B979" s="24" t="s">
        <v>719</v>
      </c>
      <c r="C979" s="25"/>
      <c r="D979" s="26"/>
      <c r="E979" s="26"/>
      <c r="F979" s="59"/>
      <c r="H979" s="84"/>
    </row>
    <row r="980" spans="1:8" ht="17.25" customHeight="1">
      <c r="A980" s="134"/>
      <c r="B980" s="24" t="s">
        <v>7</v>
      </c>
      <c r="C980" s="25" t="s">
        <v>8</v>
      </c>
      <c r="D980" s="26">
        <v>1</v>
      </c>
      <c r="E980" s="26"/>
      <c r="F980" s="59">
        <f t="shared" si="79"/>
        <v>0</v>
      </c>
      <c r="H980" s="84"/>
    </row>
    <row r="981" spans="1:8" ht="17.25" customHeight="1">
      <c r="A981" s="134">
        <v>493.9</v>
      </c>
      <c r="B981" s="24" t="s">
        <v>70</v>
      </c>
      <c r="C981" s="25"/>
      <c r="D981" s="26"/>
      <c r="E981" s="26"/>
      <c r="F981" s="59"/>
      <c r="H981" s="84"/>
    </row>
    <row r="982" spans="1:8" ht="17.25" customHeight="1">
      <c r="A982" s="134"/>
      <c r="B982" s="24" t="s">
        <v>7</v>
      </c>
      <c r="C982" s="25" t="s">
        <v>8</v>
      </c>
      <c r="D982" s="26">
        <v>1</v>
      </c>
      <c r="E982" s="26"/>
      <c r="F982" s="59">
        <f t="shared" si="79"/>
        <v>0</v>
      </c>
      <c r="H982" s="84"/>
    </row>
    <row r="983" spans="1:8" ht="17.25" customHeight="1">
      <c r="A983" s="134" t="s">
        <v>814</v>
      </c>
      <c r="B983" s="24" t="s">
        <v>720</v>
      </c>
      <c r="C983" s="25"/>
      <c r="D983" s="26"/>
      <c r="E983" s="26"/>
      <c r="F983" s="59"/>
      <c r="H983" s="84"/>
    </row>
    <row r="984" spans="1:8" ht="17.25" customHeight="1">
      <c r="A984" s="134"/>
      <c r="B984" s="24" t="s">
        <v>7</v>
      </c>
      <c r="C984" s="25" t="s">
        <v>8</v>
      </c>
      <c r="D984" s="26">
        <v>1</v>
      </c>
      <c r="E984" s="26"/>
      <c r="F984" s="59">
        <f t="shared" si="79"/>
        <v>0</v>
      </c>
      <c r="H984" s="84"/>
    </row>
    <row r="985" spans="1:8" ht="36.75" customHeight="1">
      <c r="A985" s="121">
        <f>+A964+1</f>
        <v>494</v>
      </c>
      <c r="B985" s="24" t="s">
        <v>677</v>
      </c>
      <c r="C985" s="25"/>
      <c r="D985" s="26"/>
      <c r="E985" s="26"/>
      <c r="F985" s="59"/>
      <c r="H985" s="84"/>
    </row>
    <row r="986" spans="1:8" ht="17.25" customHeight="1">
      <c r="A986" s="134">
        <v>494.1</v>
      </c>
      <c r="B986" s="24" t="s">
        <v>71</v>
      </c>
      <c r="C986" s="25"/>
      <c r="D986" s="26"/>
      <c r="E986" s="26"/>
      <c r="F986" s="59"/>
      <c r="H986" s="84"/>
    </row>
    <row r="987" spans="1:8" ht="22.5" customHeight="1">
      <c r="A987" s="134"/>
      <c r="B987" s="24" t="s">
        <v>7</v>
      </c>
      <c r="C987" s="25" t="s">
        <v>8</v>
      </c>
      <c r="D987" s="26">
        <v>57</v>
      </c>
      <c r="E987" s="26"/>
      <c r="F987" s="59">
        <f t="shared" si="79"/>
        <v>0</v>
      </c>
      <c r="H987" s="84"/>
    </row>
    <row r="988" spans="1:8" ht="22.5" customHeight="1">
      <c r="A988" s="134">
        <v>494.2</v>
      </c>
      <c r="B988" s="24" t="s">
        <v>72</v>
      </c>
      <c r="C988" s="25"/>
      <c r="D988" s="26"/>
      <c r="E988" s="26"/>
      <c r="F988" s="59"/>
      <c r="H988" s="84"/>
    </row>
    <row r="989" spans="1:8" ht="21.75" customHeight="1">
      <c r="A989" s="134"/>
      <c r="B989" s="24" t="s">
        <v>7</v>
      </c>
      <c r="C989" s="25" t="s">
        <v>8</v>
      </c>
      <c r="D989" s="26">
        <v>18</v>
      </c>
      <c r="E989" s="26"/>
      <c r="F989" s="59">
        <f t="shared" si="79"/>
        <v>0</v>
      </c>
      <c r="H989" s="84"/>
    </row>
    <row r="990" spans="1:8" ht="22.5" customHeight="1">
      <c r="A990" s="134">
        <v>494.3</v>
      </c>
      <c r="B990" s="24" t="s">
        <v>73</v>
      </c>
      <c r="C990" s="25"/>
      <c r="D990" s="26"/>
      <c r="E990" s="26"/>
      <c r="F990" s="59"/>
      <c r="H990" s="84"/>
    </row>
    <row r="991" spans="1:8" ht="22.5" customHeight="1">
      <c r="A991" s="134"/>
      <c r="B991" s="24" t="s">
        <v>7</v>
      </c>
      <c r="C991" s="25" t="s">
        <v>8</v>
      </c>
      <c r="D991" s="26">
        <v>2</v>
      </c>
      <c r="E991" s="26"/>
      <c r="F991" s="59">
        <f t="shared" si="79"/>
        <v>0</v>
      </c>
      <c r="H991" s="84"/>
    </row>
    <row r="992" spans="1:8" ht="33.75" customHeight="1">
      <c r="A992" s="121">
        <f>+A985+1</f>
        <v>495</v>
      </c>
      <c r="B992" s="24" t="s">
        <v>687</v>
      </c>
      <c r="C992" s="25"/>
      <c r="D992" s="26"/>
      <c r="E992" s="26"/>
      <c r="F992" s="59"/>
      <c r="H992" s="84"/>
    </row>
    <row r="993" spans="1:8" ht="22.5" customHeight="1">
      <c r="A993" s="134">
        <v>495.1</v>
      </c>
      <c r="B993" s="24" t="s">
        <v>74</v>
      </c>
      <c r="C993" s="25"/>
      <c r="D993" s="26"/>
      <c r="E993" s="26"/>
      <c r="F993" s="59"/>
      <c r="H993" s="84"/>
    </row>
    <row r="994" spans="1:8" ht="22.5" customHeight="1">
      <c r="A994" s="134"/>
      <c r="B994" s="24" t="s">
        <v>7</v>
      </c>
      <c r="C994" s="25" t="s">
        <v>8</v>
      </c>
      <c r="D994" s="26">
        <v>2</v>
      </c>
      <c r="E994" s="26"/>
      <c r="F994" s="59">
        <f t="shared" si="79"/>
        <v>0</v>
      </c>
      <c r="H994" s="84"/>
    </row>
    <row r="995" spans="1:8" ht="34.5" customHeight="1">
      <c r="A995" s="134">
        <v>495.2</v>
      </c>
      <c r="B995" s="24" t="s">
        <v>721</v>
      </c>
      <c r="C995" s="25"/>
      <c r="D995" s="26"/>
      <c r="E995" s="26"/>
      <c r="F995" s="59"/>
      <c r="H995" s="84"/>
    </row>
    <row r="996" spans="1:8" ht="17.25" customHeight="1">
      <c r="A996" s="134"/>
      <c r="B996" s="24" t="s">
        <v>7</v>
      </c>
      <c r="C996" s="25" t="s">
        <v>8</v>
      </c>
      <c r="D996" s="26">
        <v>5</v>
      </c>
      <c r="E996" s="26"/>
      <c r="F996" s="59">
        <f t="shared" si="79"/>
        <v>0</v>
      </c>
      <c r="H996" s="84"/>
    </row>
    <row r="997" spans="1:8" ht="17.25" customHeight="1">
      <c r="A997" s="134">
        <v>495.3</v>
      </c>
      <c r="B997" s="24" t="s">
        <v>71</v>
      </c>
      <c r="C997" s="25"/>
      <c r="D997" s="26"/>
      <c r="E997" s="26"/>
      <c r="F997" s="59"/>
      <c r="H997" s="84"/>
    </row>
    <row r="998" spans="1:8" ht="17.25" customHeight="1">
      <c r="A998" s="134"/>
      <c r="B998" s="24" t="s">
        <v>7</v>
      </c>
      <c r="C998" s="25" t="s">
        <v>8</v>
      </c>
      <c r="D998" s="26">
        <v>1</v>
      </c>
      <c r="E998" s="26"/>
      <c r="F998" s="59">
        <f t="shared" si="79"/>
        <v>0</v>
      </c>
      <c r="H998" s="84"/>
    </row>
    <row r="999" spans="1:8" ht="17.25" customHeight="1">
      <c r="A999" s="135">
        <f>+A992+1</f>
        <v>496</v>
      </c>
      <c r="B999" s="24" t="s">
        <v>678</v>
      </c>
      <c r="C999" s="25"/>
      <c r="D999" s="26"/>
      <c r="E999" s="26"/>
      <c r="F999" s="59"/>
      <c r="H999" s="84"/>
    </row>
    <row r="1000" spans="1:8" ht="17.25" customHeight="1">
      <c r="A1000" s="151"/>
      <c r="B1000" s="24" t="s">
        <v>721</v>
      </c>
      <c r="C1000" s="25"/>
      <c r="D1000" s="26"/>
      <c r="E1000" s="26"/>
      <c r="F1000" s="59"/>
      <c r="H1000" s="84"/>
    </row>
    <row r="1001" spans="1:8" ht="17.25" customHeight="1">
      <c r="A1001" s="136"/>
      <c r="B1001" s="24" t="s">
        <v>7</v>
      </c>
      <c r="C1001" s="25" t="s">
        <v>8</v>
      </c>
      <c r="D1001" s="26">
        <v>2</v>
      </c>
      <c r="E1001" s="26"/>
      <c r="F1001" s="59">
        <f t="shared" si="79"/>
        <v>0</v>
      </c>
      <c r="H1001" s="84"/>
    </row>
    <row r="1002" spans="1:8">
      <c r="A1002" s="135">
        <f>A999+1</f>
        <v>497</v>
      </c>
      <c r="B1002" s="24" t="s">
        <v>679</v>
      </c>
      <c r="C1002" s="25"/>
      <c r="D1002" s="26"/>
      <c r="E1002" s="26"/>
      <c r="F1002" s="59"/>
      <c r="H1002" s="84"/>
    </row>
    <row r="1003" spans="1:8" ht="17.25" customHeight="1">
      <c r="A1003" s="151"/>
      <c r="B1003" s="24" t="s">
        <v>721</v>
      </c>
      <c r="C1003" s="25"/>
      <c r="D1003" s="26"/>
      <c r="E1003" s="26"/>
      <c r="F1003" s="59"/>
      <c r="H1003" s="84"/>
    </row>
    <row r="1004" spans="1:8" ht="17.25" customHeight="1">
      <c r="A1004" s="136"/>
      <c r="B1004" s="24" t="s">
        <v>7</v>
      </c>
      <c r="C1004" s="25" t="s">
        <v>8</v>
      </c>
      <c r="D1004" s="26">
        <v>2</v>
      </c>
      <c r="E1004" s="26"/>
      <c r="F1004" s="59">
        <f t="shared" si="79"/>
        <v>0</v>
      </c>
      <c r="H1004" s="84"/>
    </row>
    <row r="1005" spans="1:8">
      <c r="A1005" s="135">
        <f>A1002+1</f>
        <v>498</v>
      </c>
      <c r="B1005" s="24" t="s">
        <v>680</v>
      </c>
      <c r="C1005" s="25"/>
      <c r="D1005" s="26"/>
      <c r="E1005" s="26"/>
      <c r="F1005" s="59"/>
      <c r="H1005" s="84"/>
    </row>
    <row r="1006" spans="1:8" ht="17.25" customHeight="1">
      <c r="A1006" s="151"/>
      <c r="B1006" s="24" t="s">
        <v>721</v>
      </c>
      <c r="C1006" s="25"/>
      <c r="D1006" s="26"/>
      <c r="E1006" s="26"/>
      <c r="F1006" s="59"/>
      <c r="H1006" s="84"/>
    </row>
    <row r="1007" spans="1:8" ht="17.25" customHeight="1">
      <c r="A1007" s="136"/>
      <c r="B1007" s="24" t="s">
        <v>7</v>
      </c>
      <c r="C1007" s="25" t="s">
        <v>8</v>
      </c>
      <c r="D1007" s="26">
        <v>3</v>
      </c>
      <c r="E1007" s="26"/>
      <c r="F1007" s="59">
        <f t="shared" si="79"/>
        <v>0</v>
      </c>
      <c r="H1007" s="84"/>
    </row>
    <row r="1008" spans="1:8" ht="34.5">
      <c r="A1008" s="135">
        <v>499</v>
      </c>
      <c r="B1008" s="24" t="s">
        <v>686</v>
      </c>
      <c r="C1008" s="25"/>
      <c r="D1008" s="26"/>
      <c r="E1008" s="26"/>
      <c r="F1008" s="59"/>
      <c r="H1008" s="84"/>
    </row>
    <row r="1009" spans="1:8" ht="24" customHeight="1">
      <c r="A1009" s="151"/>
      <c r="B1009" s="24" t="s">
        <v>75</v>
      </c>
      <c r="C1009" s="25"/>
      <c r="D1009" s="26"/>
      <c r="E1009" s="26"/>
      <c r="F1009" s="59"/>
      <c r="H1009" s="84"/>
    </row>
    <row r="1010" spans="1:8" ht="17.25" customHeight="1">
      <c r="A1010" s="136"/>
      <c r="B1010" s="24" t="s">
        <v>7</v>
      </c>
      <c r="C1010" s="25" t="s">
        <v>8</v>
      </c>
      <c r="D1010" s="26">
        <v>3</v>
      </c>
      <c r="E1010" s="26"/>
      <c r="F1010" s="59">
        <f t="shared" si="79"/>
        <v>0</v>
      </c>
      <c r="H1010" s="84"/>
    </row>
    <row r="1011" spans="1:8" ht="34.5" customHeight="1">
      <c r="A1011" s="134">
        <v>500</v>
      </c>
      <c r="B1011" s="24" t="s">
        <v>722</v>
      </c>
      <c r="C1011" s="25"/>
      <c r="D1011" s="26"/>
      <c r="E1011" s="26"/>
      <c r="F1011" s="59"/>
      <c r="H1011" s="84"/>
    </row>
    <row r="1012" spans="1:8" ht="17.25" customHeight="1">
      <c r="A1012" s="134"/>
      <c r="B1012" s="24" t="s">
        <v>7</v>
      </c>
      <c r="C1012" s="25" t="s">
        <v>8</v>
      </c>
      <c r="D1012" s="26">
        <v>1</v>
      </c>
      <c r="E1012" s="26"/>
      <c r="F1012" s="59">
        <f t="shared" si="79"/>
        <v>0</v>
      </c>
      <c r="H1012" s="84"/>
    </row>
    <row r="1013" spans="1:8">
      <c r="A1013" s="134">
        <v>501</v>
      </c>
      <c r="B1013" s="24" t="s">
        <v>76</v>
      </c>
      <c r="C1013" s="25"/>
      <c r="D1013" s="26"/>
      <c r="E1013" s="26"/>
      <c r="F1013" s="59"/>
      <c r="H1013" s="84"/>
    </row>
    <row r="1014" spans="1:8" ht="17.25" customHeight="1">
      <c r="A1014" s="134"/>
      <c r="B1014" s="24" t="s">
        <v>77</v>
      </c>
      <c r="C1014" s="25"/>
      <c r="D1014" s="26"/>
      <c r="E1014" s="26"/>
      <c r="F1014" s="59"/>
      <c r="H1014" s="84"/>
    </row>
    <row r="1015" spans="1:8" ht="17.25" customHeight="1">
      <c r="A1015" s="134"/>
      <c r="B1015" s="24" t="s">
        <v>7</v>
      </c>
      <c r="C1015" s="25" t="s">
        <v>8</v>
      </c>
      <c r="D1015" s="26">
        <v>286</v>
      </c>
      <c r="E1015" s="26"/>
      <c r="F1015" s="59">
        <f t="shared" si="79"/>
        <v>0</v>
      </c>
      <c r="H1015" s="84"/>
    </row>
    <row r="1016" spans="1:8" ht="30" customHeight="1">
      <c r="A1016" s="134">
        <v>502</v>
      </c>
      <c r="B1016" s="24" t="s">
        <v>78</v>
      </c>
      <c r="C1016" s="25"/>
      <c r="D1016" s="26"/>
      <c r="E1016" s="26"/>
      <c r="F1016" s="59"/>
      <c r="H1016" s="84"/>
    </row>
    <row r="1017" spans="1:8" ht="17.25" customHeight="1">
      <c r="A1017" s="134"/>
      <c r="B1017" s="24" t="s">
        <v>79</v>
      </c>
      <c r="C1017" s="25" t="s">
        <v>80</v>
      </c>
      <c r="D1017" s="26">
        <v>580</v>
      </c>
      <c r="E1017" s="26"/>
      <c r="F1017" s="59">
        <f t="shared" si="79"/>
        <v>0</v>
      </c>
      <c r="H1017" s="84"/>
    </row>
    <row r="1018" spans="1:8" ht="36.75" customHeight="1">
      <c r="A1018" s="134">
        <v>503</v>
      </c>
      <c r="B1018" s="24" t="s">
        <v>81</v>
      </c>
      <c r="C1018" s="25"/>
      <c r="D1018" s="26"/>
      <c r="E1018" s="26"/>
      <c r="F1018" s="59"/>
      <c r="H1018" s="84"/>
    </row>
    <row r="1019" spans="1:8" ht="17.25" customHeight="1">
      <c r="A1019" s="134"/>
      <c r="B1019" s="24" t="s">
        <v>79</v>
      </c>
      <c r="C1019" s="25" t="s">
        <v>80</v>
      </c>
      <c r="D1019" s="26">
        <v>140</v>
      </c>
      <c r="E1019" s="26"/>
      <c r="F1019" s="59">
        <f t="shared" si="79"/>
        <v>0</v>
      </c>
      <c r="H1019" s="84"/>
    </row>
    <row r="1020" spans="1:8" ht="36" customHeight="1">
      <c r="A1020" s="134">
        <v>504</v>
      </c>
      <c r="B1020" s="24" t="s">
        <v>82</v>
      </c>
      <c r="C1020" s="25"/>
      <c r="D1020" s="26"/>
      <c r="E1020" s="26"/>
      <c r="F1020" s="59"/>
      <c r="H1020" s="84"/>
    </row>
    <row r="1021" spans="1:8" ht="17.25" customHeight="1">
      <c r="A1021" s="134"/>
      <c r="B1021" s="24" t="s">
        <v>79</v>
      </c>
      <c r="C1021" s="25" t="s">
        <v>80</v>
      </c>
      <c r="D1021" s="26">
        <v>158</v>
      </c>
      <c r="E1021" s="26"/>
      <c r="F1021" s="59">
        <f t="shared" si="79"/>
        <v>0</v>
      </c>
      <c r="H1021" s="84"/>
    </row>
    <row r="1022" spans="1:8">
      <c r="A1022" s="134">
        <v>505</v>
      </c>
      <c r="B1022" s="24" t="s">
        <v>83</v>
      </c>
      <c r="C1022" s="25"/>
      <c r="D1022" s="26"/>
      <c r="E1022" s="26"/>
      <c r="F1022" s="59"/>
      <c r="H1022" s="84"/>
    </row>
    <row r="1023" spans="1:8" ht="17.25" customHeight="1">
      <c r="A1023" s="134"/>
      <c r="B1023" s="24" t="s">
        <v>79</v>
      </c>
      <c r="C1023" s="25" t="s">
        <v>80</v>
      </c>
      <c r="D1023" s="26">
        <v>53</v>
      </c>
      <c r="E1023" s="26"/>
      <c r="F1023" s="59">
        <f t="shared" si="79"/>
        <v>0</v>
      </c>
      <c r="H1023" s="84"/>
    </row>
    <row r="1024" spans="1:8" ht="17.25" customHeight="1">
      <c r="A1024" s="134">
        <f>+A1022+1</f>
        <v>506</v>
      </c>
      <c r="B1024" s="24" t="s">
        <v>84</v>
      </c>
      <c r="C1024" s="25"/>
      <c r="D1024" s="26"/>
      <c r="E1024" s="26"/>
      <c r="F1024" s="59"/>
      <c r="H1024" s="84"/>
    </row>
    <row r="1025" spans="1:8" ht="17.25" customHeight="1">
      <c r="A1025" s="134"/>
      <c r="B1025" s="24" t="s">
        <v>79</v>
      </c>
      <c r="C1025" s="25" t="s">
        <v>80</v>
      </c>
      <c r="D1025" s="26">
        <v>180</v>
      </c>
      <c r="E1025" s="26"/>
      <c r="F1025" s="59">
        <f t="shared" si="79"/>
        <v>0</v>
      </c>
      <c r="H1025" s="84"/>
    </row>
    <row r="1026" spans="1:8" ht="17.25" customHeight="1">
      <c r="A1026" s="134">
        <f>A1024+1</f>
        <v>507</v>
      </c>
      <c r="B1026" s="24" t="s">
        <v>85</v>
      </c>
      <c r="C1026" s="25"/>
      <c r="D1026" s="26"/>
      <c r="E1026" s="26"/>
      <c r="F1026" s="59"/>
      <c r="H1026" s="84"/>
    </row>
    <row r="1027" spans="1:8" ht="17.25" customHeight="1">
      <c r="A1027" s="134"/>
      <c r="B1027" s="24" t="s">
        <v>79</v>
      </c>
      <c r="C1027" s="25" t="s">
        <v>80</v>
      </c>
      <c r="D1027" s="26">
        <v>120</v>
      </c>
      <c r="E1027" s="26"/>
      <c r="F1027" s="59">
        <f t="shared" ref="F1027:F1085" si="80">D1027*E1027</f>
        <v>0</v>
      </c>
      <c r="H1027" s="84"/>
    </row>
    <row r="1028" spans="1:8" ht="17.25" customHeight="1">
      <c r="A1028" s="121">
        <f>+A1026+1</f>
        <v>508</v>
      </c>
      <c r="B1028" s="24" t="s">
        <v>86</v>
      </c>
      <c r="C1028" s="25"/>
      <c r="D1028" s="26"/>
      <c r="E1028" s="26"/>
      <c r="F1028" s="59"/>
      <c r="H1028" s="84"/>
    </row>
    <row r="1029" spans="1:8" ht="17.25" customHeight="1">
      <c r="A1029" s="134">
        <v>508.1</v>
      </c>
      <c r="B1029" s="24" t="s">
        <v>87</v>
      </c>
      <c r="C1029" s="25"/>
      <c r="D1029" s="26"/>
      <c r="E1029" s="26"/>
      <c r="F1029" s="59"/>
      <c r="H1029" s="84"/>
    </row>
    <row r="1030" spans="1:8" ht="17.25" customHeight="1">
      <c r="A1030" s="134"/>
      <c r="B1030" s="24" t="s">
        <v>7</v>
      </c>
      <c r="C1030" s="25" t="s">
        <v>8</v>
      </c>
      <c r="D1030" s="26">
        <v>48</v>
      </c>
      <c r="E1030" s="26"/>
      <c r="F1030" s="59">
        <f t="shared" si="80"/>
        <v>0</v>
      </c>
      <c r="H1030" s="84"/>
    </row>
    <row r="1031" spans="1:8" ht="17.25" customHeight="1">
      <c r="A1031" s="134">
        <v>508.2</v>
      </c>
      <c r="B1031" s="24" t="s">
        <v>88</v>
      </c>
      <c r="C1031" s="25"/>
      <c r="D1031" s="26"/>
      <c r="E1031" s="26"/>
      <c r="F1031" s="59"/>
      <c r="H1031" s="84"/>
    </row>
    <row r="1032" spans="1:8" ht="17.25" customHeight="1">
      <c r="A1032" s="134"/>
      <c r="B1032" s="24" t="s">
        <v>7</v>
      </c>
      <c r="C1032" s="25" t="s">
        <v>8</v>
      </c>
      <c r="D1032" s="26">
        <v>3</v>
      </c>
      <c r="E1032" s="26"/>
      <c r="F1032" s="59">
        <f t="shared" si="80"/>
        <v>0</v>
      </c>
      <c r="H1032" s="84"/>
    </row>
    <row r="1033" spans="1:8" ht="17.25" customHeight="1">
      <c r="A1033" s="134">
        <f>+A1028+1</f>
        <v>509</v>
      </c>
      <c r="B1033" s="24" t="s">
        <v>89</v>
      </c>
      <c r="C1033" s="25"/>
      <c r="D1033" s="26"/>
      <c r="E1033" s="26"/>
      <c r="F1033" s="59"/>
      <c r="H1033" s="84"/>
    </row>
    <row r="1034" spans="1:8" ht="17.25" customHeight="1">
      <c r="A1034" s="134"/>
      <c r="B1034" s="24" t="s">
        <v>90</v>
      </c>
      <c r="C1034" s="25"/>
      <c r="D1034" s="26"/>
      <c r="E1034" s="26"/>
      <c r="F1034" s="59"/>
      <c r="H1034" s="84"/>
    </row>
    <row r="1035" spans="1:8" ht="17.25" customHeight="1">
      <c r="A1035" s="134"/>
      <c r="B1035" s="24" t="s">
        <v>7</v>
      </c>
      <c r="C1035" s="25" t="s">
        <v>8</v>
      </c>
      <c r="D1035" s="26">
        <v>12</v>
      </c>
      <c r="E1035" s="26"/>
      <c r="F1035" s="59">
        <f t="shared" si="80"/>
        <v>0</v>
      </c>
      <c r="H1035" s="84"/>
    </row>
    <row r="1036" spans="1:8" ht="17.25" customHeight="1">
      <c r="A1036" s="134">
        <f>+A1033+1</f>
        <v>510</v>
      </c>
      <c r="B1036" s="24" t="s">
        <v>688</v>
      </c>
      <c r="C1036" s="25"/>
      <c r="D1036" s="26"/>
      <c r="E1036" s="26"/>
      <c r="F1036" s="59"/>
      <c r="H1036" s="84"/>
    </row>
    <row r="1037" spans="1:8" ht="17.25" customHeight="1">
      <c r="A1037" s="134"/>
      <c r="B1037" s="24" t="s">
        <v>91</v>
      </c>
      <c r="C1037" s="25"/>
      <c r="D1037" s="26"/>
      <c r="E1037" s="26"/>
      <c r="F1037" s="59"/>
      <c r="H1037" s="84"/>
    </row>
    <row r="1038" spans="1:8" ht="17.25" customHeight="1">
      <c r="A1038" s="134"/>
      <c r="B1038" s="24" t="s">
        <v>7</v>
      </c>
      <c r="C1038" s="25" t="s">
        <v>8</v>
      </c>
      <c r="D1038" s="26">
        <v>4</v>
      </c>
      <c r="E1038" s="26"/>
      <c r="F1038" s="59">
        <f t="shared" si="80"/>
        <v>0</v>
      </c>
      <c r="H1038" s="84"/>
    </row>
    <row r="1039" spans="1:8" ht="27.75" customHeight="1">
      <c r="A1039" s="134">
        <f>+A1036+1</f>
        <v>511</v>
      </c>
      <c r="B1039" s="24" t="s">
        <v>92</v>
      </c>
      <c r="C1039" s="25"/>
      <c r="D1039" s="26"/>
      <c r="E1039" s="26"/>
      <c r="F1039" s="59"/>
      <c r="H1039" s="84"/>
    </row>
    <row r="1040" spans="1:8">
      <c r="A1040" s="134"/>
      <c r="B1040" s="24" t="s">
        <v>10</v>
      </c>
      <c r="C1040" s="25" t="s">
        <v>11</v>
      </c>
      <c r="D1040" s="26">
        <v>1980</v>
      </c>
      <c r="E1040" s="26"/>
      <c r="F1040" s="59">
        <f t="shared" si="80"/>
        <v>0</v>
      </c>
      <c r="H1040" s="84"/>
    </row>
    <row r="1041" spans="1:8">
      <c r="A1041" s="134">
        <f>A1039+1</f>
        <v>512</v>
      </c>
      <c r="B1041" s="24" t="s">
        <v>93</v>
      </c>
      <c r="C1041" s="25" t="s">
        <v>19</v>
      </c>
      <c r="D1041" s="26"/>
      <c r="E1041" s="26"/>
      <c r="F1041" s="59"/>
      <c r="H1041" s="84"/>
    </row>
    <row r="1042" spans="1:8">
      <c r="A1042" s="134"/>
      <c r="B1042" s="24" t="s">
        <v>94</v>
      </c>
      <c r="C1042" s="25"/>
      <c r="D1042" s="26"/>
      <c r="E1042" s="26"/>
      <c r="F1042" s="59"/>
      <c r="H1042" s="84"/>
    </row>
    <row r="1043" spans="1:8">
      <c r="A1043" s="134"/>
      <c r="B1043" s="24" t="s">
        <v>7</v>
      </c>
      <c r="C1043" s="25" t="s">
        <v>8</v>
      </c>
      <c r="D1043" s="26">
        <v>2</v>
      </c>
      <c r="E1043" s="26"/>
      <c r="F1043" s="59">
        <f t="shared" si="80"/>
        <v>0</v>
      </c>
      <c r="H1043" s="84"/>
    </row>
    <row r="1044" spans="1:8">
      <c r="A1044" s="134">
        <f>+A1041+1</f>
        <v>513</v>
      </c>
      <c r="B1044" s="24" t="s">
        <v>95</v>
      </c>
      <c r="C1044" s="25" t="s">
        <v>19</v>
      </c>
      <c r="D1044" s="26"/>
      <c r="E1044" s="26"/>
      <c r="F1044" s="59"/>
      <c r="H1044" s="84"/>
    </row>
    <row r="1045" spans="1:8">
      <c r="A1045" s="134"/>
      <c r="B1045" s="24" t="s">
        <v>96</v>
      </c>
      <c r="C1045" s="25"/>
      <c r="D1045" s="26"/>
      <c r="E1045" s="26"/>
      <c r="F1045" s="59"/>
      <c r="H1045" s="84"/>
    </row>
    <row r="1046" spans="1:8">
      <c r="A1046" s="134"/>
      <c r="B1046" s="24" t="s">
        <v>7</v>
      </c>
      <c r="C1046" s="25" t="s">
        <v>8</v>
      </c>
      <c r="D1046" s="26">
        <v>1</v>
      </c>
      <c r="E1046" s="26"/>
      <c r="F1046" s="59">
        <f t="shared" si="80"/>
        <v>0</v>
      </c>
      <c r="H1046" s="84"/>
    </row>
    <row r="1047" spans="1:8">
      <c r="A1047" s="121">
        <f>+A1044+1</f>
        <v>514</v>
      </c>
      <c r="B1047" s="24" t="s">
        <v>97</v>
      </c>
      <c r="C1047" s="25" t="s">
        <v>19</v>
      </c>
      <c r="D1047" s="26"/>
      <c r="E1047" s="26"/>
      <c r="F1047" s="59"/>
      <c r="H1047" s="84"/>
    </row>
    <row r="1048" spans="1:8">
      <c r="A1048" s="134">
        <v>514.1</v>
      </c>
      <c r="B1048" s="24" t="s">
        <v>98</v>
      </c>
      <c r="C1048" s="25"/>
      <c r="D1048" s="26"/>
      <c r="E1048" s="26"/>
      <c r="F1048" s="59"/>
      <c r="H1048" s="84"/>
    </row>
    <row r="1049" spans="1:8">
      <c r="A1049" s="134"/>
      <c r="B1049" s="24" t="s">
        <v>7</v>
      </c>
      <c r="C1049" s="25" t="s">
        <v>8</v>
      </c>
      <c r="D1049" s="26">
        <v>2</v>
      </c>
      <c r="E1049" s="26"/>
      <c r="F1049" s="59">
        <f t="shared" si="80"/>
        <v>0</v>
      </c>
      <c r="H1049" s="84"/>
    </row>
    <row r="1050" spans="1:8">
      <c r="A1050" s="134">
        <v>514.20000000000005</v>
      </c>
      <c r="B1050" s="24" t="s">
        <v>99</v>
      </c>
      <c r="C1050" s="25"/>
      <c r="D1050" s="26"/>
      <c r="E1050" s="26"/>
      <c r="F1050" s="59"/>
      <c r="H1050" s="84"/>
    </row>
    <row r="1051" spans="1:8">
      <c r="A1051" s="134"/>
      <c r="B1051" s="24" t="s">
        <v>7</v>
      </c>
      <c r="C1051" s="25" t="s">
        <v>8</v>
      </c>
      <c r="D1051" s="26">
        <v>2</v>
      </c>
      <c r="E1051" s="26"/>
      <c r="F1051" s="59">
        <f t="shared" si="80"/>
        <v>0</v>
      </c>
      <c r="H1051" s="84"/>
    </row>
    <row r="1052" spans="1:8">
      <c r="A1052" s="134">
        <v>514.29999999999995</v>
      </c>
      <c r="B1052" s="24" t="s">
        <v>100</v>
      </c>
      <c r="C1052" s="25"/>
      <c r="D1052" s="26"/>
      <c r="E1052" s="26"/>
      <c r="F1052" s="59"/>
      <c r="H1052" s="84"/>
    </row>
    <row r="1053" spans="1:8">
      <c r="A1053" s="134"/>
      <c r="B1053" s="24" t="s">
        <v>7</v>
      </c>
      <c r="C1053" s="25" t="s">
        <v>8</v>
      </c>
      <c r="D1053" s="26">
        <v>2</v>
      </c>
      <c r="E1053" s="26"/>
      <c r="F1053" s="59">
        <f t="shared" si="80"/>
        <v>0</v>
      </c>
      <c r="H1053" s="84"/>
    </row>
    <row r="1054" spans="1:8">
      <c r="A1054" s="134">
        <f>+A1047+1</f>
        <v>515</v>
      </c>
      <c r="B1054" s="24" t="s">
        <v>101</v>
      </c>
      <c r="C1054" s="25"/>
      <c r="D1054" s="26"/>
      <c r="E1054" s="26"/>
      <c r="F1054" s="59"/>
      <c r="H1054" s="84"/>
    </row>
    <row r="1055" spans="1:8">
      <c r="A1055" s="134"/>
      <c r="B1055" s="24" t="s">
        <v>102</v>
      </c>
      <c r="C1055" s="25"/>
      <c r="D1055" s="26"/>
      <c r="E1055" s="26"/>
      <c r="F1055" s="59"/>
      <c r="H1055" s="84"/>
    </row>
    <row r="1056" spans="1:8">
      <c r="A1056" s="134"/>
      <c r="B1056" s="24" t="s">
        <v>7</v>
      </c>
      <c r="C1056" s="25" t="s">
        <v>8</v>
      </c>
      <c r="D1056" s="26">
        <v>3</v>
      </c>
      <c r="E1056" s="26"/>
      <c r="F1056" s="59">
        <f t="shared" si="80"/>
        <v>0</v>
      </c>
      <c r="H1056" s="84"/>
    </row>
    <row r="1057" spans="1:8">
      <c r="A1057" s="134">
        <f>+A1054+1</f>
        <v>516</v>
      </c>
      <c r="B1057" s="24" t="s">
        <v>103</v>
      </c>
      <c r="C1057" s="25"/>
      <c r="D1057" s="26"/>
      <c r="E1057" s="26"/>
      <c r="F1057" s="59"/>
      <c r="H1057" s="84"/>
    </row>
    <row r="1058" spans="1:8">
      <c r="A1058" s="134"/>
      <c r="B1058" s="24" t="s">
        <v>7</v>
      </c>
      <c r="C1058" s="25" t="s">
        <v>8</v>
      </c>
      <c r="D1058" s="26">
        <v>86</v>
      </c>
      <c r="E1058" s="26"/>
      <c r="F1058" s="59">
        <f t="shared" si="80"/>
        <v>0</v>
      </c>
      <c r="H1058" s="84"/>
    </row>
    <row r="1059" spans="1:8">
      <c r="A1059" s="134">
        <f>+A1057+1</f>
        <v>517</v>
      </c>
      <c r="B1059" s="24" t="s">
        <v>681</v>
      </c>
      <c r="C1059" s="25" t="s">
        <v>19</v>
      </c>
      <c r="D1059" s="26"/>
      <c r="E1059" s="26"/>
      <c r="F1059" s="59"/>
      <c r="H1059" s="84"/>
    </row>
    <row r="1060" spans="1:8">
      <c r="A1060" s="134"/>
      <c r="B1060" s="24" t="s">
        <v>104</v>
      </c>
      <c r="C1060" s="25"/>
      <c r="D1060" s="26"/>
      <c r="E1060" s="26"/>
      <c r="F1060" s="59"/>
      <c r="H1060" s="84"/>
    </row>
    <row r="1061" spans="1:8">
      <c r="A1061" s="134"/>
      <c r="B1061" s="24" t="s">
        <v>7</v>
      </c>
      <c r="C1061" s="25" t="s">
        <v>8</v>
      </c>
      <c r="D1061" s="26">
        <v>1</v>
      </c>
      <c r="E1061" s="26"/>
      <c r="F1061" s="59">
        <f t="shared" si="80"/>
        <v>0</v>
      </c>
      <c r="H1061" s="84"/>
    </row>
    <row r="1062" spans="1:8">
      <c r="A1062" s="135">
        <f>+A1059+1</f>
        <v>518</v>
      </c>
      <c r="B1062" s="24" t="s">
        <v>105</v>
      </c>
      <c r="C1062" s="25"/>
      <c r="D1062" s="26"/>
      <c r="E1062" s="26"/>
      <c r="F1062" s="59"/>
      <c r="H1062" s="84"/>
    </row>
    <row r="1063" spans="1:8">
      <c r="A1063" s="136"/>
      <c r="B1063" s="24" t="s">
        <v>7</v>
      </c>
      <c r="C1063" s="25" t="s">
        <v>8</v>
      </c>
      <c r="D1063" s="26">
        <v>1</v>
      </c>
      <c r="E1063" s="26"/>
      <c r="F1063" s="59">
        <f t="shared" si="80"/>
        <v>0</v>
      </c>
      <c r="H1063" s="84"/>
    </row>
    <row r="1064" spans="1:8">
      <c r="A1064" s="134">
        <f>A1062+1</f>
        <v>519</v>
      </c>
      <c r="B1064" s="24" t="s">
        <v>106</v>
      </c>
      <c r="C1064" s="25"/>
      <c r="D1064" s="26"/>
      <c r="E1064" s="26"/>
      <c r="F1064" s="59"/>
      <c r="H1064" s="84"/>
    </row>
    <row r="1065" spans="1:8">
      <c r="A1065" s="134"/>
      <c r="B1065" s="24" t="s">
        <v>10</v>
      </c>
      <c r="C1065" s="25" t="s">
        <v>11</v>
      </c>
      <c r="D1065" s="26">
        <v>129</v>
      </c>
      <c r="E1065" s="26"/>
      <c r="F1065" s="59">
        <f t="shared" si="80"/>
        <v>0</v>
      </c>
      <c r="H1065" s="84"/>
    </row>
    <row r="1066" spans="1:8">
      <c r="A1066" s="134">
        <f>+A1064+1</f>
        <v>520</v>
      </c>
      <c r="B1066" s="24" t="s">
        <v>501</v>
      </c>
      <c r="C1066" s="25" t="s">
        <v>19</v>
      </c>
      <c r="D1066" s="26"/>
      <c r="E1066" s="26"/>
      <c r="F1066" s="59"/>
      <c r="H1066" s="84"/>
    </row>
    <row r="1067" spans="1:8">
      <c r="A1067" s="134"/>
      <c r="B1067" s="24" t="s">
        <v>7</v>
      </c>
      <c r="C1067" s="25" t="s">
        <v>8</v>
      </c>
      <c r="D1067" s="26">
        <v>2</v>
      </c>
      <c r="E1067" s="26"/>
      <c r="F1067" s="59">
        <f t="shared" si="80"/>
        <v>0</v>
      </c>
      <c r="H1067" s="84"/>
    </row>
    <row r="1068" spans="1:8">
      <c r="A1068" s="121">
        <f>+A1066+1</f>
        <v>521</v>
      </c>
      <c r="B1068" s="24" t="s">
        <v>107</v>
      </c>
      <c r="C1068" s="25" t="s">
        <v>19</v>
      </c>
      <c r="D1068" s="26"/>
      <c r="E1068" s="26"/>
      <c r="F1068" s="59"/>
      <c r="H1068" s="84"/>
    </row>
    <row r="1069" spans="1:8">
      <c r="A1069" s="134">
        <v>521.1</v>
      </c>
      <c r="B1069" s="24" t="s">
        <v>108</v>
      </c>
      <c r="C1069" s="25"/>
      <c r="D1069" s="26"/>
      <c r="E1069" s="26"/>
      <c r="F1069" s="59"/>
      <c r="H1069" s="84"/>
    </row>
    <row r="1070" spans="1:8">
      <c r="A1070" s="134"/>
      <c r="B1070" s="24" t="s">
        <v>10</v>
      </c>
      <c r="C1070" s="25" t="s">
        <v>11</v>
      </c>
      <c r="D1070" s="26">
        <v>250</v>
      </c>
      <c r="E1070" s="26"/>
      <c r="F1070" s="59">
        <f t="shared" si="80"/>
        <v>0</v>
      </c>
      <c r="H1070" s="84"/>
    </row>
    <row r="1071" spans="1:8">
      <c r="A1071" s="134">
        <v>521.20000000000005</v>
      </c>
      <c r="B1071" s="24" t="s">
        <v>682</v>
      </c>
      <c r="C1071" s="25"/>
      <c r="D1071" s="26"/>
      <c r="E1071" s="26"/>
      <c r="F1071" s="59"/>
      <c r="H1071" s="84"/>
    </row>
    <row r="1072" spans="1:8">
      <c r="A1072" s="134"/>
      <c r="B1072" s="24" t="s">
        <v>10</v>
      </c>
      <c r="C1072" s="25" t="s">
        <v>11</v>
      </c>
      <c r="D1072" s="26">
        <v>94</v>
      </c>
      <c r="E1072" s="26"/>
      <c r="F1072" s="59">
        <f t="shared" si="80"/>
        <v>0</v>
      </c>
      <c r="H1072" s="84"/>
    </row>
    <row r="1073" spans="1:8">
      <c r="A1073" s="134">
        <v>521.29999999999995</v>
      </c>
      <c r="B1073" s="24" t="s">
        <v>683</v>
      </c>
      <c r="C1073" s="25"/>
      <c r="D1073" s="26"/>
      <c r="E1073" s="26"/>
      <c r="F1073" s="59"/>
      <c r="H1073" s="84"/>
    </row>
    <row r="1074" spans="1:8">
      <c r="A1074" s="134"/>
      <c r="B1074" s="24" t="s">
        <v>10</v>
      </c>
      <c r="C1074" s="25" t="s">
        <v>11</v>
      </c>
      <c r="D1074" s="26">
        <v>18</v>
      </c>
      <c r="E1074" s="26"/>
      <c r="F1074" s="59">
        <f t="shared" si="80"/>
        <v>0</v>
      </c>
      <c r="H1074" s="84"/>
    </row>
    <row r="1075" spans="1:8">
      <c r="A1075" s="134">
        <v>521.4</v>
      </c>
      <c r="B1075" s="24" t="s">
        <v>109</v>
      </c>
      <c r="C1075" s="25"/>
      <c r="D1075" s="26"/>
      <c r="E1075" s="26"/>
      <c r="F1075" s="59"/>
      <c r="H1075" s="84"/>
    </row>
    <row r="1076" spans="1:8">
      <c r="A1076" s="134"/>
      <c r="B1076" s="24" t="s">
        <v>10</v>
      </c>
      <c r="C1076" s="25" t="s">
        <v>11</v>
      </c>
      <c r="D1076" s="26">
        <v>42</v>
      </c>
      <c r="E1076" s="26"/>
      <c r="F1076" s="59">
        <f t="shared" si="80"/>
        <v>0</v>
      </c>
      <c r="H1076" s="84"/>
    </row>
    <row r="1077" spans="1:8">
      <c r="A1077" s="134">
        <v>521.5</v>
      </c>
      <c r="B1077" s="24" t="s">
        <v>110</v>
      </c>
      <c r="C1077" s="25"/>
      <c r="D1077" s="26"/>
      <c r="E1077" s="26"/>
      <c r="F1077" s="59"/>
      <c r="H1077" s="84"/>
    </row>
    <row r="1078" spans="1:8">
      <c r="A1078" s="134"/>
      <c r="B1078" s="24" t="s">
        <v>10</v>
      </c>
      <c r="C1078" s="25" t="s">
        <v>11</v>
      </c>
      <c r="D1078" s="26">
        <v>22</v>
      </c>
      <c r="E1078" s="26"/>
      <c r="F1078" s="59">
        <f t="shared" si="80"/>
        <v>0</v>
      </c>
      <c r="H1078" s="84"/>
    </row>
    <row r="1079" spans="1:8" ht="34.5">
      <c r="A1079" s="134">
        <f>+A1068+1</f>
        <v>522</v>
      </c>
      <c r="B1079" s="24" t="s">
        <v>502</v>
      </c>
      <c r="C1079" s="25"/>
      <c r="D1079" s="26"/>
      <c r="E1079" s="26"/>
      <c r="F1079" s="59"/>
      <c r="H1079" s="84"/>
    </row>
    <row r="1080" spans="1:8">
      <c r="A1080" s="134"/>
      <c r="B1080" s="24" t="s">
        <v>44</v>
      </c>
      <c r="C1080" s="25" t="s">
        <v>45</v>
      </c>
      <c r="D1080" s="26">
        <v>7</v>
      </c>
      <c r="E1080" s="26"/>
      <c r="F1080" s="59">
        <f t="shared" si="80"/>
        <v>0</v>
      </c>
      <c r="H1080" s="84"/>
    </row>
    <row r="1081" spans="1:8" ht="33" customHeight="1">
      <c r="A1081" s="52"/>
      <c r="B1081" s="88" t="s">
        <v>592</v>
      </c>
      <c r="C1081" s="88"/>
      <c r="D1081" s="88"/>
      <c r="E1081" s="26"/>
      <c r="F1081" s="59"/>
      <c r="H1081" s="84"/>
    </row>
    <row r="1082" spans="1:8">
      <c r="A1082" s="134">
        <f>A1079+1</f>
        <v>523</v>
      </c>
      <c r="B1082" s="24" t="s">
        <v>111</v>
      </c>
      <c r="C1082" s="25"/>
      <c r="D1082" s="26"/>
      <c r="E1082" s="26"/>
      <c r="F1082" s="59"/>
      <c r="H1082" s="84"/>
    </row>
    <row r="1083" spans="1:8">
      <c r="A1083" s="134"/>
      <c r="B1083" s="24" t="s">
        <v>44</v>
      </c>
      <c r="C1083" s="25" t="s">
        <v>45</v>
      </c>
      <c r="D1083" s="26">
        <v>1</v>
      </c>
      <c r="E1083" s="26"/>
      <c r="F1083" s="59">
        <f t="shared" si="80"/>
        <v>0</v>
      </c>
      <c r="H1083" s="84"/>
    </row>
    <row r="1084" spans="1:8">
      <c r="A1084" s="134">
        <f>A1082+1</f>
        <v>524</v>
      </c>
      <c r="B1084" s="24" t="s">
        <v>454</v>
      </c>
      <c r="C1084" s="25"/>
      <c r="D1084" s="26"/>
      <c r="E1084" s="26"/>
      <c r="F1084" s="59"/>
      <c r="H1084" s="84"/>
    </row>
    <row r="1085" spans="1:8">
      <c r="A1085" s="134"/>
      <c r="B1085" s="24" t="s">
        <v>112</v>
      </c>
      <c r="C1085" s="25" t="s">
        <v>8</v>
      </c>
      <c r="D1085" s="26">
        <v>3</v>
      </c>
      <c r="E1085" s="26"/>
      <c r="F1085" s="59">
        <f t="shared" si="80"/>
        <v>0</v>
      </c>
      <c r="H1085" s="84"/>
    </row>
    <row r="1086" spans="1:8">
      <c r="A1086" s="134">
        <f>A1084+1</f>
        <v>525</v>
      </c>
      <c r="B1086" s="24" t="s">
        <v>455</v>
      </c>
      <c r="C1086" s="25"/>
      <c r="D1086" s="26"/>
      <c r="E1086" s="26"/>
      <c r="F1086" s="59"/>
      <c r="H1086" s="84"/>
    </row>
    <row r="1087" spans="1:8">
      <c r="A1087" s="134"/>
      <c r="B1087" s="24" t="s">
        <v>112</v>
      </c>
      <c r="C1087" s="25" t="s">
        <v>8</v>
      </c>
      <c r="D1087" s="26">
        <v>3</v>
      </c>
      <c r="E1087" s="26"/>
      <c r="F1087" s="59">
        <f t="shared" ref="F1087:F1131" si="81">D1087*E1087</f>
        <v>0</v>
      </c>
      <c r="H1087" s="84"/>
    </row>
    <row r="1088" spans="1:8">
      <c r="A1088" s="134">
        <f>A1086+1</f>
        <v>526</v>
      </c>
      <c r="B1088" s="24" t="s">
        <v>113</v>
      </c>
      <c r="C1088" s="25"/>
      <c r="D1088" s="26"/>
      <c r="E1088" s="26"/>
      <c r="F1088" s="59"/>
      <c r="H1088" s="84"/>
    </row>
    <row r="1089" spans="1:8" ht="21" customHeight="1">
      <c r="A1089" s="134"/>
      <c r="B1089" s="24" t="s">
        <v>112</v>
      </c>
      <c r="C1089" s="25" t="s">
        <v>8</v>
      </c>
      <c r="D1089" s="26">
        <v>20</v>
      </c>
      <c r="E1089" s="26"/>
      <c r="F1089" s="59">
        <f t="shared" si="81"/>
        <v>0</v>
      </c>
      <c r="H1089" s="84"/>
    </row>
    <row r="1090" spans="1:8">
      <c r="A1090" s="134">
        <f>A1088+1</f>
        <v>527</v>
      </c>
      <c r="B1090" s="24" t="s">
        <v>114</v>
      </c>
      <c r="C1090" s="25"/>
      <c r="D1090" s="26"/>
      <c r="E1090" s="26"/>
      <c r="F1090" s="59"/>
      <c r="H1090" s="84"/>
    </row>
    <row r="1091" spans="1:8">
      <c r="A1091" s="134"/>
      <c r="B1091" s="24" t="s">
        <v>115</v>
      </c>
      <c r="C1091" s="25" t="s">
        <v>11</v>
      </c>
      <c r="D1091" s="26">
        <v>50</v>
      </c>
      <c r="E1091" s="26"/>
      <c r="F1091" s="59">
        <f t="shared" si="81"/>
        <v>0</v>
      </c>
      <c r="H1091" s="84"/>
    </row>
    <row r="1092" spans="1:8" ht="26.25" customHeight="1">
      <c r="A1092" s="134">
        <f>A1090+1</f>
        <v>528</v>
      </c>
      <c r="B1092" s="24" t="s">
        <v>116</v>
      </c>
      <c r="C1092" s="25"/>
      <c r="D1092" s="26"/>
      <c r="E1092" s="26"/>
      <c r="F1092" s="59"/>
      <c r="H1092" s="84"/>
    </row>
    <row r="1093" spans="1:8">
      <c r="A1093" s="134"/>
      <c r="B1093" s="24" t="s">
        <v>115</v>
      </c>
      <c r="C1093" s="25" t="s">
        <v>11</v>
      </c>
      <c r="D1093" s="26">
        <v>50</v>
      </c>
      <c r="E1093" s="26"/>
      <c r="F1093" s="59">
        <f t="shared" si="81"/>
        <v>0</v>
      </c>
      <c r="H1093" s="84"/>
    </row>
    <row r="1094" spans="1:8">
      <c r="A1094" s="134">
        <f>A1092+1</f>
        <v>529</v>
      </c>
      <c r="B1094" s="24" t="s">
        <v>117</v>
      </c>
      <c r="C1094" s="25"/>
      <c r="D1094" s="26"/>
      <c r="E1094" s="26"/>
      <c r="F1094" s="59"/>
      <c r="H1094" s="84"/>
    </row>
    <row r="1095" spans="1:8">
      <c r="A1095" s="134"/>
      <c r="B1095" s="24" t="s">
        <v>112</v>
      </c>
      <c r="C1095" s="25" t="s">
        <v>8</v>
      </c>
      <c r="D1095" s="26">
        <v>16</v>
      </c>
      <c r="E1095" s="26"/>
      <c r="F1095" s="59">
        <f t="shared" si="81"/>
        <v>0</v>
      </c>
      <c r="H1095" s="84"/>
    </row>
    <row r="1096" spans="1:8">
      <c r="A1096" s="121">
        <f>A1094+1</f>
        <v>530</v>
      </c>
      <c r="B1096" s="24" t="s">
        <v>456</v>
      </c>
      <c r="C1096" s="25"/>
      <c r="D1096" s="26"/>
      <c r="E1096" s="26"/>
      <c r="F1096" s="59"/>
      <c r="H1096" s="84"/>
    </row>
    <row r="1097" spans="1:8">
      <c r="A1097" s="134">
        <v>530.1</v>
      </c>
      <c r="B1097" s="24" t="s">
        <v>118</v>
      </c>
      <c r="C1097" s="25"/>
      <c r="D1097" s="26"/>
      <c r="E1097" s="26"/>
      <c r="F1097" s="59"/>
      <c r="H1097" s="84"/>
    </row>
    <row r="1098" spans="1:8">
      <c r="A1098" s="134"/>
      <c r="B1098" s="24" t="s">
        <v>115</v>
      </c>
      <c r="C1098" s="25" t="s">
        <v>11</v>
      </c>
      <c r="D1098" s="26">
        <v>78</v>
      </c>
      <c r="E1098" s="26"/>
      <c r="F1098" s="59">
        <f t="shared" si="81"/>
        <v>0</v>
      </c>
      <c r="H1098" s="84"/>
    </row>
    <row r="1099" spans="1:8">
      <c r="A1099" s="134">
        <v>530.20000000000005</v>
      </c>
      <c r="B1099" s="24" t="s">
        <v>119</v>
      </c>
      <c r="C1099" s="25"/>
      <c r="D1099" s="26"/>
      <c r="E1099" s="26"/>
      <c r="F1099" s="59"/>
      <c r="H1099" s="84"/>
    </row>
    <row r="1100" spans="1:8">
      <c r="A1100" s="134"/>
      <c r="B1100" s="24" t="s">
        <v>115</v>
      </c>
      <c r="C1100" s="25" t="s">
        <v>11</v>
      </c>
      <c r="D1100" s="26">
        <v>102</v>
      </c>
      <c r="E1100" s="26"/>
      <c r="F1100" s="59">
        <f t="shared" si="81"/>
        <v>0</v>
      </c>
      <c r="H1100" s="84"/>
    </row>
    <row r="1101" spans="1:8">
      <c r="A1101" s="134">
        <v>530.29999999999995</v>
      </c>
      <c r="B1101" s="24" t="s">
        <v>120</v>
      </c>
      <c r="C1101" s="25"/>
      <c r="D1101" s="26"/>
      <c r="E1101" s="26"/>
      <c r="F1101" s="59"/>
      <c r="H1101" s="84"/>
    </row>
    <row r="1102" spans="1:8">
      <c r="A1102" s="134"/>
      <c r="B1102" s="24" t="s">
        <v>115</v>
      </c>
      <c r="C1102" s="25" t="s">
        <v>11</v>
      </c>
      <c r="D1102" s="26">
        <v>17</v>
      </c>
      <c r="E1102" s="26"/>
      <c r="F1102" s="59">
        <f t="shared" si="81"/>
        <v>0</v>
      </c>
      <c r="H1102" s="84"/>
    </row>
    <row r="1103" spans="1:8">
      <c r="A1103" s="134">
        <v>530.4</v>
      </c>
      <c r="B1103" s="24" t="s">
        <v>121</v>
      </c>
      <c r="C1103" s="25"/>
      <c r="D1103" s="26"/>
      <c r="E1103" s="26"/>
      <c r="F1103" s="59"/>
      <c r="H1103" s="84"/>
    </row>
    <row r="1104" spans="1:8">
      <c r="A1104" s="134"/>
      <c r="B1104" s="24" t="s">
        <v>115</v>
      </c>
      <c r="C1104" s="25" t="s">
        <v>11</v>
      </c>
      <c r="D1104" s="26">
        <v>45</v>
      </c>
      <c r="E1104" s="26"/>
      <c r="F1104" s="59">
        <f t="shared" si="81"/>
        <v>0</v>
      </c>
      <c r="H1104" s="84"/>
    </row>
    <row r="1105" spans="1:8">
      <c r="A1105" s="134">
        <v>530.5</v>
      </c>
      <c r="B1105" s="24" t="s">
        <v>122</v>
      </c>
      <c r="C1105" s="25"/>
      <c r="D1105" s="26"/>
      <c r="E1105" s="26"/>
      <c r="F1105" s="59"/>
      <c r="H1105" s="84"/>
    </row>
    <row r="1106" spans="1:8">
      <c r="A1106" s="134"/>
      <c r="B1106" s="24" t="s">
        <v>115</v>
      </c>
      <c r="C1106" s="25" t="s">
        <v>11</v>
      </c>
      <c r="D1106" s="26">
        <v>14</v>
      </c>
      <c r="E1106" s="26"/>
      <c r="F1106" s="59">
        <f t="shared" si="81"/>
        <v>0</v>
      </c>
      <c r="H1106" s="84"/>
    </row>
    <row r="1107" spans="1:8">
      <c r="A1107" s="134">
        <f>A1096+1</f>
        <v>531</v>
      </c>
      <c r="B1107" s="24" t="s">
        <v>123</v>
      </c>
      <c r="C1107" s="25"/>
      <c r="D1107" s="26"/>
      <c r="E1107" s="26"/>
      <c r="F1107" s="59"/>
      <c r="H1107" s="84"/>
    </row>
    <row r="1108" spans="1:8">
      <c r="A1108" s="134"/>
      <c r="B1108" s="24" t="s">
        <v>684</v>
      </c>
      <c r="C1108" s="25"/>
      <c r="D1108" s="26"/>
      <c r="E1108" s="26"/>
      <c r="F1108" s="59"/>
      <c r="H1108" s="84"/>
    </row>
    <row r="1109" spans="1:8">
      <c r="A1109" s="134"/>
      <c r="B1109" s="24" t="s">
        <v>112</v>
      </c>
      <c r="C1109" s="25" t="s">
        <v>8</v>
      </c>
      <c r="D1109" s="26">
        <v>1</v>
      </c>
      <c r="E1109" s="26"/>
      <c r="F1109" s="59">
        <f t="shared" si="81"/>
        <v>0</v>
      </c>
      <c r="H1109" s="84"/>
    </row>
    <row r="1110" spans="1:8">
      <c r="A1110" s="134">
        <f>A1107+1</f>
        <v>532</v>
      </c>
      <c r="B1110" s="24" t="s">
        <v>503</v>
      </c>
      <c r="C1110" s="25"/>
      <c r="D1110" s="26"/>
      <c r="E1110" s="26"/>
      <c r="F1110" s="59"/>
      <c r="H1110" s="84"/>
    </row>
    <row r="1111" spans="1:8">
      <c r="A1111" s="134"/>
      <c r="B1111" s="24" t="s">
        <v>44</v>
      </c>
      <c r="C1111" s="25" t="s">
        <v>45</v>
      </c>
      <c r="D1111" s="26">
        <v>1</v>
      </c>
      <c r="E1111" s="26"/>
      <c r="F1111" s="59">
        <f t="shared" si="81"/>
        <v>0</v>
      </c>
      <c r="H1111" s="84"/>
    </row>
    <row r="1112" spans="1:8">
      <c r="A1112" s="134">
        <f>A1110+1</f>
        <v>533</v>
      </c>
      <c r="B1112" s="24" t="s">
        <v>124</v>
      </c>
      <c r="C1112" s="25"/>
      <c r="D1112" s="26"/>
      <c r="E1112" s="26"/>
      <c r="F1112" s="59"/>
      <c r="H1112" s="84"/>
    </row>
    <row r="1113" spans="1:8">
      <c r="A1113" s="134"/>
      <c r="B1113" s="24" t="s">
        <v>44</v>
      </c>
      <c r="C1113" s="25" t="s">
        <v>45</v>
      </c>
      <c r="D1113" s="26">
        <v>1</v>
      </c>
      <c r="E1113" s="26"/>
      <c r="F1113" s="59">
        <f t="shared" si="81"/>
        <v>0</v>
      </c>
      <c r="H1113" s="84"/>
    </row>
    <row r="1114" spans="1:8">
      <c r="A1114" s="134">
        <f>A1112+1</f>
        <v>534</v>
      </c>
      <c r="B1114" s="24" t="s">
        <v>125</v>
      </c>
      <c r="C1114" s="25"/>
      <c r="D1114" s="26"/>
      <c r="E1114" s="26"/>
      <c r="F1114" s="59"/>
      <c r="H1114" s="84"/>
    </row>
    <row r="1115" spans="1:8">
      <c r="A1115" s="134"/>
      <c r="B1115" s="24" t="s">
        <v>112</v>
      </c>
      <c r="C1115" s="25" t="s">
        <v>8</v>
      </c>
      <c r="D1115" s="26">
        <v>1</v>
      </c>
      <c r="E1115" s="26"/>
      <c r="F1115" s="59">
        <f t="shared" si="81"/>
        <v>0</v>
      </c>
      <c r="H1115" s="84"/>
    </row>
    <row r="1116" spans="1:8">
      <c r="A1116" s="134">
        <f>A1114+1</f>
        <v>535</v>
      </c>
      <c r="B1116" s="24" t="s">
        <v>126</v>
      </c>
      <c r="C1116" s="25"/>
      <c r="D1116" s="26"/>
      <c r="E1116" s="26"/>
      <c r="F1116" s="59"/>
      <c r="H1116" s="84"/>
    </row>
    <row r="1117" spans="1:8" ht="18" customHeight="1">
      <c r="A1117" s="134"/>
      <c r="B1117" s="24" t="s">
        <v>112</v>
      </c>
      <c r="C1117" s="25" t="s">
        <v>8</v>
      </c>
      <c r="D1117" s="26">
        <v>2</v>
      </c>
      <c r="E1117" s="26"/>
      <c r="F1117" s="59">
        <f t="shared" si="81"/>
        <v>0</v>
      </c>
      <c r="H1117" s="84"/>
    </row>
    <row r="1118" spans="1:8">
      <c r="A1118" s="121"/>
      <c r="B1118" s="42" t="s">
        <v>127</v>
      </c>
      <c r="C1118" s="25"/>
      <c r="D1118" s="26"/>
      <c r="E1118" s="26"/>
      <c r="F1118" s="59"/>
      <c r="H1118" s="84"/>
    </row>
    <row r="1119" spans="1:8">
      <c r="A1119" s="134">
        <f>A1116+1</f>
        <v>536</v>
      </c>
      <c r="B1119" s="24" t="s">
        <v>689</v>
      </c>
      <c r="C1119" s="25"/>
      <c r="D1119" s="26"/>
      <c r="E1119" s="26"/>
      <c r="F1119" s="59"/>
      <c r="H1119" s="84"/>
    </row>
    <row r="1120" spans="1:8">
      <c r="A1120" s="134"/>
      <c r="B1120" s="24" t="s">
        <v>44</v>
      </c>
      <c r="C1120" s="25" t="s">
        <v>45</v>
      </c>
      <c r="D1120" s="26">
        <v>1</v>
      </c>
      <c r="E1120" s="26"/>
      <c r="F1120" s="59">
        <f t="shared" si="81"/>
        <v>0</v>
      </c>
      <c r="H1120" s="84"/>
    </row>
    <row r="1121" spans="1:8">
      <c r="A1121" s="134">
        <f>A1119+1</f>
        <v>537</v>
      </c>
      <c r="B1121" s="24" t="s">
        <v>661</v>
      </c>
      <c r="C1121" s="25"/>
      <c r="D1121" s="26"/>
      <c r="E1121" s="26"/>
      <c r="F1121" s="59"/>
      <c r="H1121" s="84"/>
    </row>
    <row r="1122" spans="1:8">
      <c r="A1122" s="134"/>
      <c r="B1122" s="24" t="s">
        <v>128</v>
      </c>
      <c r="C1122" s="25" t="s">
        <v>8</v>
      </c>
      <c r="D1122" s="26">
        <v>1</v>
      </c>
      <c r="E1122" s="26"/>
      <c r="F1122" s="59">
        <f t="shared" si="81"/>
        <v>0</v>
      </c>
      <c r="H1122" s="84"/>
    </row>
    <row r="1123" spans="1:8" s="99" customFormat="1">
      <c r="A1123" s="134">
        <f>A1121+1</f>
        <v>538</v>
      </c>
      <c r="B1123" s="24" t="s">
        <v>32</v>
      </c>
      <c r="C1123" s="25"/>
      <c r="D1123" s="26"/>
      <c r="E1123" s="26"/>
      <c r="F1123" s="59"/>
      <c r="G1123" s="70"/>
      <c r="H1123" s="84"/>
    </row>
    <row r="1124" spans="1:8" s="99" customFormat="1">
      <c r="A1124" s="134"/>
      <c r="B1124" s="24" t="s">
        <v>7</v>
      </c>
      <c r="C1124" s="25" t="s">
        <v>8</v>
      </c>
      <c r="D1124" s="26">
        <v>2</v>
      </c>
      <c r="E1124" s="26"/>
      <c r="F1124" s="59">
        <f t="shared" si="81"/>
        <v>0</v>
      </c>
      <c r="G1124" s="70"/>
      <c r="H1124" s="84"/>
    </row>
    <row r="1125" spans="1:8">
      <c r="A1125" s="134">
        <f>A1123+1</f>
        <v>539</v>
      </c>
      <c r="B1125" s="24" t="s">
        <v>457</v>
      </c>
      <c r="C1125" s="25"/>
      <c r="D1125" s="26"/>
      <c r="E1125" s="26"/>
      <c r="F1125" s="59"/>
      <c r="H1125" s="84"/>
    </row>
    <row r="1126" spans="1:8">
      <c r="A1126" s="134"/>
      <c r="B1126" s="24" t="s">
        <v>7</v>
      </c>
      <c r="C1126" s="25" t="s">
        <v>8</v>
      </c>
      <c r="D1126" s="26">
        <v>1</v>
      </c>
      <c r="E1126" s="26"/>
      <c r="F1126" s="59">
        <f t="shared" si="81"/>
        <v>0</v>
      </c>
      <c r="H1126" s="84"/>
    </row>
    <row r="1127" spans="1:8">
      <c r="A1127" s="134">
        <f>A1125+1</f>
        <v>540</v>
      </c>
      <c r="B1127" s="24" t="s">
        <v>685</v>
      </c>
      <c r="C1127" s="25"/>
      <c r="D1127" s="26"/>
      <c r="E1127" s="26"/>
      <c r="F1127" s="59"/>
      <c r="H1127" s="84"/>
    </row>
    <row r="1128" spans="1:8">
      <c r="A1128" s="134"/>
      <c r="B1128" s="24" t="s">
        <v>129</v>
      </c>
      <c r="C1128" s="25"/>
      <c r="D1128" s="26"/>
      <c r="E1128" s="26"/>
      <c r="F1128" s="59"/>
      <c r="H1128" s="84"/>
    </row>
    <row r="1129" spans="1:8" ht="21" customHeight="1">
      <c r="A1129" s="134"/>
      <c r="B1129" s="24" t="s">
        <v>44</v>
      </c>
      <c r="C1129" s="25" t="s">
        <v>45</v>
      </c>
      <c r="D1129" s="26">
        <v>1</v>
      </c>
      <c r="E1129" s="26"/>
      <c r="F1129" s="59">
        <f t="shared" si="81"/>
        <v>0</v>
      </c>
      <c r="H1129" s="84"/>
    </row>
    <row r="1130" spans="1:8">
      <c r="A1130" s="134">
        <f>A1127+1</f>
        <v>541</v>
      </c>
      <c r="B1130" s="24" t="s">
        <v>130</v>
      </c>
      <c r="C1130" s="25"/>
      <c r="D1130" s="26"/>
      <c r="E1130" s="26"/>
      <c r="F1130" s="59"/>
      <c r="H1130" s="84"/>
    </row>
    <row r="1131" spans="1:8" ht="34.5" customHeight="1" thickBot="1">
      <c r="A1131" s="147"/>
      <c r="B1131" s="29" t="s">
        <v>131</v>
      </c>
      <c r="C1131" s="38" t="s">
        <v>132</v>
      </c>
      <c r="D1131" s="39">
        <v>195</v>
      </c>
      <c r="E1131" s="39"/>
      <c r="F1131" s="66">
        <f t="shared" si="81"/>
        <v>0</v>
      </c>
      <c r="H1131" s="84"/>
    </row>
    <row r="1132" spans="1:8" ht="33" customHeight="1" thickBot="1">
      <c r="A1132" s="18"/>
      <c r="B1132" s="148" t="s">
        <v>743</v>
      </c>
      <c r="C1132" s="149"/>
      <c r="D1132" s="149"/>
      <c r="E1132" s="150"/>
      <c r="F1132" s="80">
        <f>SUM(F958:F1131)</f>
        <v>0</v>
      </c>
      <c r="H1132" s="84"/>
    </row>
    <row r="1133" spans="1:8" ht="34.5" customHeight="1">
      <c r="A1133" s="6"/>
      <c r="B1133" s="143" t="s">
        <v>744</v>
      </c>
      <c r="C1133" s="143"/>
      <c r="D1133" s="143"/>
      <c r="E1133" s="143"/>
      <c r="F1133" s="7"/>
      <c r="H1133" s="84"/>
    </row>
    <row r="1134" spans="1:8" ht="17.25" customHeight="1">
      <c r="A1134" s="121">
        <f>A1130+1</f>
        <v>542</v>
      </c>
      <c r="B1134" s="24" t="s">
        <v>834</v>
      </c>
      <c r="C1134" s="74"/>
      <c r="D1134" s="74"/>
      <c r="E1134" s="74"/>
      <c r="F1134" s="31"/>
      <c r="H1134" s="84"/>
    </row>
    <row r="1135" spans="1:8" ht="17.25" customHeight="1">
      <c r="A1135" s="134" t="s">
        <v>833</v>
      </c>
      <c r="B1135" s="24" t="s">
        <v>835</v>
      </c>
      <c r="C1135" s="25"/>
      <c r="D1135" s="26"/>
      <c r="E1135" s="27"/>
      <c r="F1135" s="59"/>
      <c r="H1135" s="84"/>
    </row>
    <row r="1136" spans="1:8" ht="17.25" customHeight="1">
      <c r="A1136" s="134"/>
      <c r="B1136" s="24" t="s">
        <v>79</v>
      </c>
      <c r="C1136" s="25" t="s">
        <v>80</v>
      </c>
      <c r="D1136" s="26">
        <v>10000</v>
      </c>
      <c r="E1136" s="27"/>
      <c r="F1136" s="59">
        <f t="shared" ref="F1136" si="82">+D1136*E1136</f>
        <v>0</v>
      </c>
      <c r="H1136" s="84"/>
    </row>
    <row r="1137" spans="1:8" ht="17.25" customHeight="1">
      <c r="A1137" s="134" t="s">
        <v>836</v>
      </c>
      <c r="B1137" s="24" t="s">
        <v>837</v>
      </c>
      <c r="C1137" s="25"/>
      <c r="D1137" s="26"/>
      <c r="E1137" s="27"/>
      <c r="F1137" s="59"/>
      <c r="H1137" s="84"/>
    </row>
    <row r="1138" spans="1:8" ht="17.25" customHeight="1">
      <c r="A1138" s="134"/>
      <c r="B1138" s="24" t="s">
        <v>79</v>
      </c>
      <c r="C1138" s="25" t="s">
        <v>80</v>
      </c>
      <c r="D1138" s="26">
        <v>7152</v>
      </c>
      <c r="E1138" s="27"/>
      <c r="F1138" s="59">
        <f t="shared" ref="F1138" si="83">+D1138*E1138</f>
        <v>0</v>
      </c>
      <c r="H1138" s="84"/>
    </row>
    <row r="1139" spans="1:8" ht="17.25" customHeight="1">
      <c r="A1139" s="134">
        <f>A1134+1</f>
        <v>543</v>
      </c>
      <c r="B1139" s="24" t="s">
        <v>593</v>
      </c>
      <c r="C1139" s="25"/>
      <c r="D1139" s="26"/>
      <c r="E1139" s="27"/>
      <c r="F1139" s="59"/>
      <c r="H1139" s="84"/>
    </row>
    <row r="1140" spans="1:8" ht="17.25" customHeight="1">
      <c r="A1140" s="134"/>
      <c r="B1140" s="24" t="s">
        <v>79</v>
      </c>
      <c r="C1140" s="25" t="s">
        <v>80</v>
      </c>
      <c r="D1140" s="26">
        <v>38859.5</v>
      </c>
      <c r="E1140" s="27"/>
      <c r="F1140" s="59">
        <f t="shared" ref="F1140:F1144" si="84">+D1140*E1140</f>
        <v>0</v>
      </c>
      <c r="H1140" s="84"/>
    </row>
    <row r="1141" spans="1:8" ht="17.25" customHeight="1">
      <c r="A1141" s="134">
        <f>A1139+1</f>
        <v>544</v>
      </c>
      <c r="B1141" s="24" t="s">
        <v>594</v>
      </c>
      <c r="C1141" s="25"/>
      <c r="D1141" s="26"/>
      <c r="E1141" s="27"/>
      <c r="F1141" s="59"/>
      <c r="H1141" s="84"/>
    </row>
    <row r="1142" spans="1:8" ht="17.25" customHeight="1">
      <c r="A1142" s="134"/>
      <c r="B1142" s="24" t="s">
        <v>79</v>
      </c>
      <c r="C1142" s="25" t="s">
        <v>80</v>
      </c>
      <c r="D1142" s="26">
        <v>3109</v>
      </c>
      <c r="E1142" s="27"/>
      <c r="F1142" s="59">
        <f t="shared" si="84"/>
        <v>0</v>
      </c>
      <c r="H1142" s="84"/>
    </row>
    <row r="1143" spans="1:8" ht="18.75" customHeight="1">
      <c r="A1143" s="134">
        <f>A1141+1</f>
        <v>545</v>
      </c>
      <c r="B1143" s="24" t="s">
        <v>595</v>
      </c>
      <c r="C1143" s="25"/>
      <c r="D1143" s="26"/>
      <c r="E1143" s="27"/>
      <c r="F1143" s="59"/>
      <c r="H1143" s="84"/>
    </row>
    <row r="1144" spans="1:8" ht="18" thickBot="1">
      <c r="A1144" s="147"/>
      <c r="B1144" s="29" t="s">
        <v>79</v>
      </c>
      <c r="C1144" s="38" t="s">
        <v>80</v>
      </c>
      <c r="D1144" s="39">
        <v>320</v>
      </c>
      <c r="E1144" s="40"/>
      <c r="F1144" s="60">
        <f t="shared" si="84"/>
        <v>0</v>
      </c>
      <c r="H1144" s="84"/>
    </row>
    <row r="1145" spans="1:8" ht="34.5" customHeight="1" thickBot="1">
      <c r="A1145" s="125"/>
      <c r="B1145" s="152" t="s">
        <v>745</v>
      </c>
      <c r="C1145" s="153"/>
      <c r="D1145" s="153"/>
      <c r="E1145" s="154"/>
      <c r="F1145" s="95">
        <f>SUM(F1134:F1144)</f>
        <v>0</v>
      </c>
      <c r="H1145" s="84"/>
    </row>
    <row r="1146" spans="1:8" ht="34.5" customHeight="1" thickBot="1">
      <c r="A1146" s="123"/>
      <c r="B1146" s="155" t="s">
        <v>746</v>
      </c>
      <c r="C1146" s="155"/>
      <c r="D1146" s="155"/>
      <c r="E1146" s="155"/>
      <c r="F1146" s="75"/>
      <c r="H1146" s="84"/>
    </row>
    <row r="1147" spans="1:8">
      <c r="A1147" s="8"/>
      <c r="B1147" s="103" t="s">
        <v>432</v>
      </c>
      <c r="C1147" s="9"/>
      <c r="D1147" s="10"/>
      <c r="E1147" s="11"/>
      <c r="F1147" s="63"/>
      <c r="H1147" s="84"/>
    </row>
    <row r="1148" spans="1:8" ht="20.25" customHeight="1">
      <c r="A1148" s="134">
        <f>A1143+1</f>
        <v>546</v>
      </c>
      <c r="B1148" s="24" t="s">
        <v>696</v>
      </c>
      <c r="C1148" s="25"/>
      <c r="D1148" s="26"/>
      <c r="E1148" s="27"/>
      <c r="F1148" s="59"/>
      <c r="H1148" s="84"/>
    </row>
    <row r="1149" spans="1:8" ht="20.25" customHeight="1">
      <c r="A1149" s="134"/>
      <c r="B1149" s="24" t="s">
        <v>44</v>
      </c>
      <c r="C1149" s="25" t="s">
        <v>45</v>
      </c>
      <c r="D1149" s="26">
        <v>1</v>
      </c>
      <c r="E1149" s="27"/>
      <c r="F1149" s="59">
        <f>+D1149*E1149</f>
        <v>0</v>
      </c>
      <c r="H1149" s="84"/>
    </row>
    <row r="1150" spans="1:8" ht="20.25" customHeight="1">
      <c r="A1150" s="135">
        <f>+A1148+1</f>
        <v>547</v>
      </c>
      <c r="B1150" s="24" t="s">
        <v>695</v>
      </c>
      <c r="C1150" s="25"/>
      <c r="D1150" s="26"/>
      <c r="E1150" s="27"/>
      <c r="F1150" s="59"/>
      <c r="H1150" s="84"/>
    </row>
    <row r="1151" spans="1:8" ht="20.25" customHeight="1">
      <c r="A1151" s="136"/>
      <c r="B1151" s="24" t="s">
        <v>44</v>
      </c>
      <c r="C1151" s="25" t="s">
        <v>45</v>
      </c>
      <c r="D1151" s="26">
        <v>1</v>
      </c>
      <c r="E1151" s="27"/>
      <c r="F1151" s="59">
        <f>+D1151*E1151</f>
        <v>0</v>
      </c>
      <c r="H1151" s="84"/>
    </row>
    <row r="1152" spans="1:8" ht="20.25" customHeight="1">
      <c r="A1152" s="121"/>
      <c r="B1152" s="42" t="s">
        <v>275</v>
      </c>
      <c r="C1152" s="25"/>
      <c r="D1152" s="26"/>
      <c r="E1152" s="27"/>
      <c r="F1152" s="59"/>
      <c r="H1152" s="84"/>
    </row>
    <row r="1153" spans="1:8" ht="48.75" customHeight="1">
      <c r="A1153" s="135">
        <f>+A1150+1</f>
        <v>548</v>
      </c>
      <c r="B1153" s="24" t="s">
        <v>276</v>
      </c>
      <c r="C1153" s="25"/>
      <c r="D1153" s="26"/>
      <c r="E1153" s="27"/>
      <c r="F1153" s="59"/>
      <c r="H1153" s="84"/>
    </row>
    <row r="1154" spans="1:8" ht="21" customHeight="1">
      <c r="A1154" s="136"/>
      <c r="B1154" s="24" t="s">
        <v>472</v>
      </c>
      <c r="C1154" s="25" t="s">
        <v>215</v>
      </c>
      <c r="D1154" s="26">
        <v>385</v>
      </c>
      <c r="E1154" s="27"/>
      <c r="F1154" s="59">
        <f>D1154*E1154</f>
        <v>0</v>
      </c>
      <c r="H1154" s="84"/>
    </row>
    <row r="1155" spans="1:8" ht="17.25" customHeight="1">
      <c r="A1155" s="134">
        <f>A1153+1</f>
        <v>549</v>
      </c>
      <c r="B1155" s="24" t="s">
        <v>277</v>
      </c>
      <c r="C1155" s="25"/>
      <c r="D1155" s="26"/>
      <c r="E1155" s="27"/>
      <c r="F1155" s="59"/>
      <c r="H1155" s="84"/>
    </row>
    <row r="1156" spans="1:8" ht="17.25" customHeight="1">
      <c r="A1156" s="134"/>
      <c r="B1156" s="24" t="s">
        <v>473</v>
      </c>
      <c r="C1156" s="25" t="s">
        <v>215</v>
      </c>
      <c r="D1156" s="26">
        <v>43</v>
      </c>
      <c r="E1156" s="27"/>
      <c r="F1156" s="59">
        <f t="shared" ref="F1156:F1160" si="85">D1156*E1156</f>
        <v>0</v>
      </c>
      <c r="H1156" s="84"/>
    </row>
    <row r="1157" spans="1:8" ht="26.25" customHeight="1">
      <c r="A1157" s="134">
        <f>A1155+1</f>
        <v>550</v>
      </c>
      <c r="B1157" s="42" t="s">
        <v>278</v>
      </c>
      <c r="C1157" s="25"/>
      <c r="D1157" s="26"/>
      <c r="E1157" s="27"/>
      <c r="F1157" s="59"/>
      <c r="H1157" s="84"/>
    </row>
    <row r="1158" spans="1:8" ht="22.5" customHeight="1">
      <c r="A1158" s="134"/>
      <c r="B1158" s="53" t="s">
        <v>474</v>
      </c>
      <c r="C1158" s="25"/>
      <c r="D1158" s="26"/>
      <c r="E1158" s="27"/>
      <c r="F1158" s="59"/>
      <c r="H1158" s="84"/>
    </row>
    <row r="1159" spans="1:8" ht="49.5" customHeight="1">
      <c r="A1159" s="121">
        <v>550.1</v>
      </c>
      <c r="B1159" s="24" t="s">
        <v>690</v>
      </c>
      <c r="C1159" s="25" t="s">
        <v>11</v>
      </c>
      <c r="D1159" s="26">
        <v>250</v>
      </c>
      <c r="E1159" s="27"/>
      <c r="F1159" s="59">
        <f t="shared" si="85"/>
        <v>0</v>
      </c>
      <c r="H1159" s="84"/>
    </row>
    <row r="1160" spans="1:8" ht="35.25" customHeight="1">
      <c r="A1160" s="121">
        <v>550.20000000000005</v>
      </c>
      <c r="B1160" s="24" t="s">
        <v>279</v>
      </c>
      <c r="C1160" s="25" t="s">
        <v>11</v>
      </c>
      <c r="D1160" s="26">
        <v>818</v>
      </c>
      <c r="E1160" s="27"/>
      <c r="F1160" s="59">
        <f t="shared" si="85"/>
        <v>0</v>
      </c>
      <c r="H1160" s="84"/>
    </row>
    <row r="1161" spans="1:8" ht="41.25" customHeight="1">
      <c r="A1161" s="134">
        <f>+A1157+1</f>
        <v>551</v>
      </c>
      <c r="B1161" s="42" t="s">
        <v>280</v>
      </c>
      <c r="C1161" s="25"/>
      <c r="D1161" s="26"/>
      <c r="E1161" s="27"/>
      <c r="F1161" s="59"/>
      <c r="H1161" s="84"/>
    </row>
    <row r="1162" spans="1:8">
      <c r="A1162" s="134"/>
      <c r="B1162" s="24" t="s">
        <v>7</v>
      </c>
      <c r="C1162" s="25"/>
      <c r="D1162" s="26"/>
      <c r="E1162" s="27"/>
      <c r="F1162" s="59"/>
      <c r="H1162" s="84"/>
    </row>
    <row r="1163" spans="1:8" ht="23.25" customHeight="1">
      <c r="A1163" s="121">
        <v>551.1</v>
      </c>
      <c r="B1163" s="24" t="s">
        <v>699</v>
      </c>
      <c r="C1163" s="25" t="s">
        <v>8</v>
      </c>
      <c r="D1163" s="26">
        <v>1</v>
      </c>
      <c r="E1163" s="27"/>
      <c r="F1163" s="59">
        <f t="shared" ref="F1163:F1170" si="86">D1163*E1163</f>
        <v>0</v>
      </c>
      <c r="H1163" s="84"/>
    </row>
    <row r="1164" spans="1:8" ht="21" customHeight="1">
      <c r="A1164" s="121">
        <v>551.20000000000005</v>
      </c>
      <c r="B1164" s="24" t="s">
        <v>700</v>
      </c>
      <c r="C1164" s="25" t="s">
        <v>8</v>
      </c>
      <c r="D1164" s="26">
        <v>1</v>
      </c>
      <c r="E1164" s="27"/>
      <c r="F1164" s="59">
        <f t="shared" si="86"/>
        <v>0</v>
      </c>
      <c r="H1164" s="84"/>
    </row>
    <row r="1165" spans="1:8" ht="21.75" customHeight="1">
      <c r="A1165" s="121">
        <v>551.29999999999995</v>
      </c>
      <c r="B1165" s="24" t="s">
        <v>698</v>
      </c>
      <c r="C1165" s="25" t="s">
        <v>8</v>
      </c>
      <c r="D1165" s="26">
        <v>4</v>
      </c>
      <c r="E1165" s="27"/>
      <c r="F1165" s="59">
        <f t="shared" si="86"/>
        <v>0</v>
      </c>
      <c r="H1165" s="84"/>
    </row>
    <row r="1166" spans="1:8" ht="20.25" customHeight="1">
      <c r="A1166" s="121">
        <v>551.4</v>
      </c>
      <c r="B1166" s="24" t="s">
        <v>697</v>
      </c>
      <c r="C1166" s="25" t="s">
        <v>8</v>
      </c>
      <c r="D1166" s="26">
        <v>4</v>
      </c>
      <c r="E1166" s="27"/>
      <c r="F1166" s="59">
        <f t="shared" si="86"/>
        <v>0</v>
      </c>
      <c r="H1166" s="84"/>
    </row>
    <row r="1167" spans="1:8" ht="21" customHeight="1">
      <c r="A1167" s="121">
        <v>551.5</v>
      </c>
      <c r="B1167" s="24" t="s">
        <v>701</v>
      </c>
      <c r="C1167" s="25" t="s">
        <v>8</v>
      </c>
      <c r="D1167" s="26">
        <v>2</v>
      </c>
      <c r="E1167" s="27"/>
      <c r="F1167" s="59">
        <f t="shared" si="86"/>
        <v>0</v>
      </c>
      <c r="H1167" s="84"/>
    </row>
    <row r="1168" spans="1:8" ht="21" customHeight="1">
      <c r="A1168" s="121">
        <v>551.6</v>
      </c>
      <c r="B1168" s="24" t="s">
        <v>281</v>
      </c>
      <c r="C1168" s="25" t="s">
        <v>8</v>
      </c>
      <c r="D1168" s="26">
        <v>2</v>
      </c>
      <c r="E1168" s="27"/>
      <c r="F1168" s="59">
        <f t="shared" si="86"/>
        <v>0</v>
      </c>
      <c r="H1168" s="84"/>
    </row>
    <row r="1169" spans="1:8" ht="23.25" customHeight="1">
      <c r="A1169" s="121">
        <v>551.70000000000005</v>
      </c>
      <c r="B1169" s="24" t="s">
        <v>702</v>
      </c>
      <c r="C1169" s="25" t="s">
        <v>8</v>
      </c>
      <c r="D1169" s="26">
        <f>ROUND(D1159/100,0)</f>
        <v>3</v>
      </c>
      <c r="E1169" s="27"/>
      <c r="F1169" s="59">
        <f t="shared" si="86"/>
        <v>0</v>
      </c>
      <c r="H1169" s="84"/>
    </row>
    <row r="1170" spans="1:8" ht="23.25" customHeight="1">
      <c r="A1170" s="121">
        <v>551.79999999999995</v>
      </c>
      <c r="B1170" s="24" t="s">
        <v>282</v>
      </c>
      <c r="C1170" s="25" t="s">
        <v>8</v>
      </c>
      <c r="D1170" s="26">
        <f>ROUND(D1160/100,0)</f>
        <v>8</v>
      </c>
      <c r="E1170" s="27"/>
      <c r="F1170" s="59">
        <f t="shared" si="86"/>
        <v>0</v>
      </c>
      <c r="H1170" s="84"/>
    </row>
    <row r="1171" spans="1:8">
      <c r="A1171" s="134">
        <f>+A1161+1</f>
        <v>552</v>
      </c>
      <c r="B1171" s="42" t="s">
        <v>425</v>
      </c>
      <c r="C1171" s="25"/>
      <c r="D1171" s="26"/>
      <c r="E1171" s="27"/>
      <c r="F1171" s="59"/>
      <c r="H1171" s="84"/>
    </row>
    <row r="1172" spans="1:8">
      <c r="A1172" s="134"/>
      <c r="B1172" s="24" t="s">
        <v>7</v>
      </c>
      <c r="C1172" s="25"/>
      <c r="D1172" s="26"/>
      <c r="E1172" s="27"/>
      <c r="F1172" s="59"/>
      <c r="H1172" s="84"/>
    </row>
    <row r="1173" spans="1:8">
      <c r="A1173" s="121">
        <v>552.1</v>
      </c>
      <c r="B1173" s="24" t="s">
        <v>703</v>
      </c>
      <c r="C1173" s="25" t="s">
        <v>8</v>
      </c>
      <c r="D1173" s="26">
        <v>1</v>
      </c>
      <c r="E1173" s="27"/>
      <c r="F1173" s="59">
        <f t="shared" ref="F1173:F1175" si="87">D1173*E1173</f>
        <v>0</v>
      </c>
      <c r="H1173" s="84"/>
    </row>
    <row r="1174" spans="1:8">
      <c r="A1174" s="121">
        <v>552.20000000000005</v>
      </c>
      <c r="B1174" s="24" t="s">
        <v>283</v>
      </c>
      <c r="C1174" s="25" t="s">
        <v>8</v>
      </c>
      <c r="D1174" s="26">
        <v>2</v>
      </c>
      <c r="E1174" s="27"/>
      <c r="F1174" s="59">
        <f t="shared" si="87"/>
        <v>0</v>
      </c>
      <c r="H1174" s="84"/>
    </row>
    <row r="1175" spans="1:8">
      <c r="A1175" s="121">
        <v>552.29999999999995</v>
      </c>
      <c r="B1175" s="24" t="s">
        <v>284</v>
      </c>
      <c r="C1175" s="25" t="s">
        <v>8</v>
      </c>
      <c r="D1175" s="26">
        <v>3</v>
      </c>
      <c r="E1175" s="27"/>
      <c r="F1175" s="59">
        <f t="shared" si="87"/>
        <v>0</v>
      </c>
      <c r="H1175" s="84"/>
    </row>
    <row r="1176" spans="1:8">
      <c r="A1176" s="121">
        <v>552.4</v>
      </c>
      <c r="B1176" s="24" t="s">
        <v>475</v>
      </c>
      <c r="C1176" s="25" t="s">
        <v>8</v>
      </c>
      <c r="D1176" s="26">
        <v>1</v>
      </c>
      <c r="E1176" s="27"/>
      <c r="F1176" s="59">
        <f>D1176*E1176</f>
        <v>0</v>
      </c>
      <c r="H1176" s="84"/>
    </row>
    <row r="1177" spans="1:8">
      <c r="A1177" s="121">
        <v>552.5</v>
      </c>
      <c r="B1177" s="24" t="s">
        <v>476</v>
      </c>
      <c r="C1177" s="25" t="s">
        <v>8</v>
      </c>
      <c r="D1177" s="26">
        <v>1</v>
      </c>
      <c r="E1177" s="27"/>
      <c r="F1177" s="59">
        <f>D1177*E1177</f>
        <v>0</v>
      </c>
      <c r="H1177" s="84"/>
    </row>
    <row r="1178" spans="1:8" ht="23.25" customHeight="1">
      <c r="A1178" s="134">
        <f>A1171+1</f>
        <v>553</v>
      </c>
      <c r="B1178" s="24" t="s">
        <v>504</v>
      </c>
      <c r="C1178" s="25"/>
      <c r="D1178" s="26"/>
      <c r="E1178" s="27"/>
      <c r="F1178" s="59"/>
      <c r="H1178" s="84"/>
    </row>
    <row r="1179" spans="1:8" ht="21.75" customHeight="1">
      <c r="A1179" s="134"/>
      <c r="B1179" s="24" t="s">
        <v>7</v>
      </c>
      <c r="C1179" s="25" t="s">
        <v>8</v>
      </c>
      <c r="D1179" s="26">
        <v>4</v>
      </c>
      <c r="E1179" s="27"/>
      <c r="F1179" s="59">
        <f>D1179*E1179</f>
        <v>0</v>
      </c>
      <c r="H1179" s="84"/>
    </row>
    <row r="1180" spans="1:8">
      <c r="A1180" s="134">
        <f>A1178+1</f>
        <v>554</v>
      </c>
      <c r="B1180" s="24" t="s">
        <v>285</v>
      </c>
      <c r="C1180" s="25"/>
      <c r="D1180" s="26"/>
      <c r="E1180" s="27"/>
      <c r="F1180" s="59"/>
      <c r="H1180" s="84"/>
    </row>
    <row r="1181" spans="1:8">
      <c r="A1181" s="134"/>
      <c r="B1181" s="24" t="s">
        <v>7</v>
      </c>
      <c r="C1181" s="25" t="s">
        <v>8</v>
      </c>
      <c r="D1181" s="26">
        <v>8</v>
      </c>
      <c r="E1181" s="27"/>
      <c r="F1181" s="59">
        <f>D1181*E1181</f>
        <v>0</v>
      </c>
      <c r="H1181" s="84"/>
    </row>
    <row r="1182" spans="1:8">
      <c r="A1182" s="134">
        <f>A1180+1</f>
        <v>555</v>
      </c>
      <c r="B1182" s="24" t="s">
        <v>477</v>
      </c>
      <c r="C1182" s="89"/>
      <c r="D1182" s="104"/>
      <c r="E1182" s="49"/>
      <c r="F1182" s="65"/>
      <c r="H1182" s="84"/>
    </row>
    <row r="1183" spans="1:8">
      <c r="A1183" s="134"/>
      <c r="B1183" s="24" t="s">
        <v>7</v>
      </c>
      <c r="C1183" s="25" t="s">
        <v>8</v>
      </c>
      <c r="D1183" s="26">
        <v>8</v>
      </c>
      <c r="E1183" s="27"/>
      <c r="F1183" s="59">
        <f>D1183*E1183</f>
        <v>0</v>
      </c>
      <c r="H1183" s="84"/>
    </row>
    <row r="1184" spans="1:8">
      <c r="A1184" s="134">
        <f>A1182+1</f>
        <v>556</v>
      </c>
      <c r="B1184" s="24" t="s">
        <v>478</v>
      </c>
      <c r="C1184" s="89"/>
      <c r="D1184" s="104"/>
      <c r="E1184" s="49"/>
      <c r="F1184" s="65"/>
      <c r="H1184" s="84"/>
    </row>
    <row r="1185" spans="1:8" ht="23.25" customHeight="1">
      <c r="A1185" s="134"/>
      <c r="B1185" s="24" t="s">
        <v>10</v>
      </c>
      <c r="C1185" s="25" t="s">
        <v>11</v>
      </c>
      <c r="D1185" s="26">
        <v>30</v>
      </c>
      <c r="E1185" s="27"/>
      <c r="F1185" s="59">
        <f>D1185*E1185</f>
        <v>0</v>
      </c>
      <c r="H1185" s="84"/>
    </row>
    <row r="1186" spans="1:8">
      <c r="A1186" s="121"/>
      <c r="B1186" s="42" t="s">
        <v>286</v>
      </c>
      <c r="C1186" s="25"/>
      <c r="D1186" s="26"/>
      <c r="E1186" s="27"/>
      <c r="F1186" s="59"/>
      <c r="H1186" s="84"/>
    </row>
    <row r="1187" spans="1:8">
      <c r="A1187" s="134">
        <f>A1184+1</f>
        <v>557</v>
      </c>
      <c r="B1187" s="24" t="s">
        <v>287</v>
      </c>
      <c r="C1187" s="89"/>
      <c r="D1187" s="104"/>
      <c r="E1187" s="49"/>
      <c r="F1187" s="65"/>
      <c r="H1187" s="84"/>
    </row>
    <row r="1188" spans="1:8">
      <c r="A1188" s="134"/>
      <c r="B1188" s="24" t="s">
        <v>473</v>
      </c>
      <c r="C1188" s="25" t="s">
        <v>215</v>
      </c>
      <c r="D1188" s="26">
        <v>2680</v>
      </c>
      <c r="E1188" s="27"/>
      <c r="F1188" s="59">
        <f>D1188*E1188</f>
        <v>0</v>
      </c>
      <c r="H1188" s="84"/>
    </row>
    <row r="1189" spans="1:8">
      <c r="A1189" s="134">
        <f>A1187+1</f>
        <v>558</v>
      </c>
      <c r="B1189" s="24" t="s">
        <v>288</v>
      </c>
      <c r="C1189" s="25"/>
      <c r="D1189" s="26"/>
      <c r="E1189" s="27"/>
      <c r="F1189" s="59"/>
      <c r="H1189" s="84"/>
    </row>
    <row r="1190" spans="1:8">
      <c r="A1190" s="134"/>
      <c r="B1190" s="24" t="s">
        <v>473</v>
      </c>
      <c r="C1190" s="25" t="s">
        <v>215</v>
      </c>
      <c r="D1190" s="26">
        <v>1025</v>
      </c>
      <c r="E1190" s="27"/>
      <c r="F1190" s="59">
        <f t="shared" ref="F1190" si="88">D1190*E1190</f>
        <v>0</v>
      </c>
      <c r="H1190" s="84"/>
    </row>
    <row r="1191" spans="1:8">
      <c r="A1191" s="134">
        <f>A1189+1</f>
        <v>559</v>
      </c>
      <c r="B1191" s="24" t="s">
        <v>290</v>
      </c>
      <c r="C1191" s="25" t="s">
        <v>289</v>
      </c>
      <c r="D1191" s="26"/>
      <c r="E1191" s="27"/>
      <c r="F1191" s="59"/>
      <c r="H1191" s="84"/>
    </row>
    <row r="1192" spans="1:8">
      <c r="A1192" s="134"/>
      <c r="B1192" s="24" t="s">
        <v>473</v>
      </c>
      <c r="C1192" s="25" t="s">
        <v>215</v>
      </c>
      <c r="D1192" s="26">
        <v>1140</v>
      </c>
      <c r="E1192" s="27"/>
      <c r="F1192" s="59">
        <f t="shared" ref="F1192" si="89">D1192*E1192</f>
        <v>0</v>
      </c>
      <c r="H1192" s="84"/>
    </row>
    <row r="1193" spans="1:8" ht="23.25" customHeight="1">
      <c r="A1193" s="134">
        <f>A1191+1</f>
        <v>560</v>
      </c>
      <c r="B1193" s="24" t="s">
        <v>291</v>
      </c>
      <c r="C1193" s="25"/>
      <c r="D1193" s="26"/>
      <c r="E1193" s="27"/>
      <c r="F1193" s="59"/>
      <c r="H1193" s="84"/>
    </row>
    <row r="1194" spans="1:8">
      <c r="A1194" s="134"/>
      <c r="B1194" s="24" t="s">
        <v>473</v>
      </c>
      <c r="C1194" s="25" t="s">
        <v>215</v>
      </c>
      <c r="D1194" s="26">
        <v>260</v>
      </c>
      <c r="E1194" s="27"/>
      <c r="F1194" s="59">
        <f t="shared" ref="F1194" si="90">D1194*E1194</f>
        <v>0</v>
      </c>
      <c r="H1194" s="84"/>
    </row>
    <row r="1195" spans="1:8" ht="35.25" customHeight="1">
      <c r="A1195" s="134">
        <f>A1193+1</f>
        <v>561</v>
      </c>
      <c r="B1195" s="24" t="s">
        <v>292</v>
      </c>
      <c r="C1195" s="25"/>
      <c r="D1195" s="26"/>
      <c r="E1195" s="27"/>
      <c r="F1195" s="59"/>
      <c r="H1195" s="84"/>
    </row>
    <row r="1196" spans="1:8">
      <c r="A1196" s="134"/>
      <c r="B1196" s="24" t="s">
        <v>479</v>
      </c>
      <c r="C1196" s="25" t="s">
        <v>293</v>
      </c>
      <c r="D1196" s="26">
        <v>1070</v>
      </c>
      <c r="E1196" s="27"/>
      <c r="F1196" s="59">
        <f t="shared" ref="F1196" si="91">D1196*E1196</f>
        <v>0</v>
      </c>
      <c r="H1196" s="84"/>
    </row>
    <row r="1197" spans="1:8" ht="38.25" customHeight="1">
      <c r="A1197" s="134">
        <f>A1195+1</f>
        <v>562</v>
      </c>
      <c r="B1197" s="24" t="s">
        <v>294</v>
      </c>
      <c r="C1197" s="25"/>
      <c r="D1197" s="26"/>
      <c r="E1197" s="27"/>
      <c r="F1197" s="59"/>
      <c r="H1197" s="84"/>
    </row>
    <row r="1198" spans="1:8">
      <c r="A1198" s="134"/>
      <c r="B1198" s="24" t="s">
        <v>479</v>
      </c>
      <c r="C1198" s="25" t="s">
        <v>293</v>
      </c>
      <c r="D1198" s="26">
        <v>1010</v>
      </c>
      <c r="E1198" s="27"/>
      <c r="F1198" s="59">
        <f t="shared" ref="F1198" si="92">D1198*E1198</f>
        <v>0</v>
      </c>
      <c r="H1198" s="84"/>
    </row>
    <row r="1199" spans="1:8" ht="36.75" customHeight="1">
      <c r="A1199" s="134">
        <f>A1197+1</f>
        <v>563</v>
      </c>
      <c r="B1199" s="24" t="s">
        <v>295</v>
      </c>
      <c r="C1199" s="25"/>
      <c r="D1199" s="26"/>
      <c r="E1199" s="27"/>
      <c r="F1199" s="59"/>
      <c r="H1199" s="84"/>
    </row>
    <row r="1200" spans="1:8">
      <c r="A1200" s="134"/>
      <c r="B1200" s="24" t="s">
        <v>479</v>
      </c>
      <c r="C1200" s="25" t="s">
        <v>293</v>
      </c>
      <c r="D1200" s="26">
        <v>92</v>
      </c>
      <c r="E1200" s="27"/>
      <c r="F1200" s="59">
        <f t="shared" ref="F1200" si="93">D1200*E1200</f>
        <v>0</v>
      </c>
      <c r="H1200" s="84"/>
    </row>
    <row r="1201" spans="1:8" ht="45" customHeight="1">
      <c r="A1201" s="134">
        <f>A1199+1</f>
        <v>564</v>
      </c>
      <c r="B1201" s="24" t="s">
        <v>296</v>
      </c>
      <c r="C1201" s="25"/>
      <c r="D1201" s="26"/>
      <c r="E1201" s="27"/>
      <c r="F1201" s="59"/>
      <c r="H1201" s="84"/>
    </row>
    <row r="1202" spans="1:8">
      <c r="A1202" s="134"/>
      <c r="B1202" s="24" t="s">
        <v>7</v>
      </c>
      <c r="C1202" s="25" t="s">
        <v>8</v>
      </c>
      <c r="D1202" s="26">
        <v>56</v>
      </c>
      <c r="E1202" s="27"/>
      <c r="F1202" s="59">
        <f t="shared" ref="F1202" si="94">D1202*E1202</f>
        <v>0</v>
      </c>
      <c r="H1202" s="84"/>
    </row>
    <row r="1203" spans="1:8" ht="34.5">
      <c r="A1203" s="134">
        <f>A1201+1</f>
        <v>565</v>
      </c>
      <c r="B1203" s="24" t="s">
        <v>297</v>
      </c>
      <c r="C1203" s="25"/>
      <c r="D1203" s="26"/>
      <c r="E1203" s="27"/>
      <c r="F1203" s="59"/>
      <c r="H1203" s="84"/>
    </row>
    <row r="1204" spans="1:8">
      <c r="A1204" s="134"/>
      <c r="B1204" s="24" t="s">
        <v>7</v>
      </c>
      <c r="C1204" s="25" t="s">
        <v>8</v>
      </c>
      <c r="D1204" s="26">
        <v>1</v>
      </c>
      <c r="E1204" s="27"/>
      <c r="F1204" s="59">
        <f t="shared" ref="F1204" si="95">D1204*E1204</f>
        <v>0</v>
      </c>
      <c r="H1204" s="84"/>
    </row>
    <row r="1205" spans="1:8" ht="32.450000000000003" customHeight="1">
      <c r="A1205" s="134">
        <f>A1203+1</f>
        <v>566</v>
      </c>
      <c r="B1205" s="24" t="s">
        <v>298</v>
      </c>
      <c r="C1205" s="25"/>
      <c r="D1205" s="26"/>
      <c r="E1205" s="27"/>
      <c r="F1205" s="59"/>
      <c r="H1205" s="84"/>
    </row>
    <row r="1206" spans="1:8">
      <c r="A1206" s="134"/>
      <c r="B1206" s="24" t="s">
        <v>7</v>
      </c>
      <c r="C1206" s="25" t="s">
        <v>8</v>
      </c>
      <c r="D1206" s="26">
        <v>64</v>
      </c>
      <c r="E1206" s="27"/>
      <c r="F1206" s="59">
        <f t="shared" ref="F1206" si="96">D1206*E1206</f>
        <v>0</v>
      </c>
      <c r="H1206" s="84"/>
    </row>
    <row r="1207" spans="1:8" ht="24" customHeight="1">
      <c r="A1207" s="134">
        <f>A1205+1</f>
        <v>567</v>
      </c>
      <c r="B1207" s="24" t="s">
        <v>299</v>
      </c>
      <c r="C1207" s="25"/>
      <c r="D1207" s="26"/>
      <c r="E1207" s="27"/>
      <c r="F1207" s="59"/>
      <c r="H1207" s="84"/>
    </row>
    <row r="1208" spans="1:8">
      <c r="A1208" s="134"/>
      <c r="B1208" s="24" t="s">
        <v>7</v>
      </c>
      <c r="C1208" s="25" t="s">
        <v>8</v>
      </c>
      <c r="D1208" s="26">
        <v>12</v>
      </c>
      <c r="E1208" s="27"/>
      <c r="F1208" s="59">
        <f t="shared" ref="F1208" si="97">D1208*E1208</f>
        <v>0</v>
      </c>
      <c r="H1208" s="84"/>
    </row>
    <row r="1209" spans="1:8" ht="28.5" customHeight="1">
      <c r="A1209" s="134">
        <f>A1207+1</f>
        <v>568</v>
      </c>
      <c r="B1209" s="24" t="s">
        <v>300</v>
      </c>
      <c r="C1209" s="25"/>
      <c r="D1209" s="26"/>
      <c r="E1209" s="27"/>
      <c r="F1209" s="59"/>
      <c r="H1209" s="84"/>
    </row>
    <row r="1210" spans="1:8">
      <c r="A1210" s="134"/>
      <c r="B1210" s="24" t="s">
        <v>7</v>
      </c>
      <c r="C1210" s="25" t="s">
        <v>8</v>
      </c>
      <c r="D1210" s="26">
        <v>2</v>
      </c>
      <c r="E1210" s="27"/>
      <c r="F1210" s="59">
        <f t="shared" ref="F1210" si="98">D1210*E1210</f>
        <v>0</v>
      </c>
      <c r="H1210" s="84"/>
    </row>
    <row r="1211" spans="1:8" ht="34.5">
      <c r="A1211" s="134">
        <f>A1209+1</f>
        <v>569</v>
      </c>
      <c r="B1211" s="24" t="s">
        <v>301</v>
      </c>
      <c r="C1211" s="25"/>
      <c r="D1211" s="26"/>
      <c r="E1211" s="27"/>
      <c r="F1211" s="59"/>
      <c r="H1211" s="84"/>
    </row>
    <row r="1212" spans="1:8">
      <c r="A1212" s="134"/>
      <c r="B1212" s="24" t="s">
        <v>7</v>
      </c>
      <c r="C1212" s="25" t="s">
        <v>8</v>
      </c>
      <c r="D1212" s="26">
        <v>56</v>
      </c>
      <c r="E1212" s="27"/>
      <c r="F1212" s="59">
        <f t="shared" ref="F1212" si="99">D1212*E1212</f>
        <v>0</v>
      </c>
      <c r="H1212" s="84"/>
    </row>
    <row r="1213" spans="1:8">
      <c r="A1213" s="134">
        <f>A1211+1</f>
        <v>570</v>
      </c>
      <c r="B1213" s="24" t="s">
        <v>505</v>
      </c>
      <c r="C1213" s="25"/>
      <c r="D1213" s="26"/>
      <c r="E1213" s="27"/>
      <c r="F1213" s="59"/>
      <c r="H1213" s="84"/>
    </row>
    <row r="1214" spans="1:8">
      <c r="A1214" s="134"/>
      <c r="B1214" s="24" t="s">
        <v>479</v>
      </c>
      <c r="C1214" s="25" t="s">
        <v>293</v>
      </c>
      <c r="D1214" s="26">
        <v>100</v>
      </c>
      <c r="E1214" s="27"/>
      <c r="F1214" s="59">
        <f t="shared" ref="F1214" si="100">D1214*E1214</f>
        <v>0</v>
      </c>
      <c r="H1214" s="84"/>
    </row>
    <row r="1215" spans="1:8">
      <c r="A1215" s="121"/>
      <c r="B1215" s="42" t="s">
        <v>612</v>
      </c>
      <c r="C1215" s="25"/>
      <c r="D1215" s="26"/>
      <c r="E1215" s="27"/>
      <c r="F1215" s="59"/>
      <c r="H1215" s="84"/>
    </row>
    <row r="1216" spans="1:8">
      <c r="A1216" s="134">
        <f>+A1213+1</f>
        <v>571</v>
      </c>
      <c r="B1216" s="24" t="s">
        <v>302</v>
      </c>
      <c r="C1216" s="89"/>
      <c r="D1216" s="104"/>
      <c r="E1216" s="27"/>
      <c r="F1216" s="65"/>
      <c r="H1216" s="84"/>
    </row>
    <row r="1217" spans="1:8">
      <c r="A1217" s="134"/>
      <c r="B1217" s="24" t="s">
        <v>473</v>
      </c>
      <c r="C1217" s="25" t="s">
        <v>215</v>
      </c>
      <c r="D1217" s="26">
        <v>759</v>
      </c>
      <c r="E1217" s="27"/>
      <c r="F1217" s="59">
        <f>D1217*E1217</f>
        <v>0</v>
      </c>
      <c r="H1217" s="84"/>
    </row>
    <row r="1218" spans="1:8" ht="23.25" customHeight="1">
      <c r="A1218" s="134">
        <f>A1216+1</f>
        <v>572</v>
      </c>
      <c r="B1218" s="24" t="s">
        <v>303</v>
      </c>
      <c r="C1218" s="25"/>
      <c r="D1218" s="26"/>
      <c r="E1218" s="27"/>
      <c r="F1218" s="59"/>
      <c r="H1218" s="84"/>
    </row>
    <row r="1219" spans="1:8">
      <c r="A1219" s="134"/>
      <c r="B1219" s="24" t="s">
        <v>473</v>
      </c>
      <c r="C1219" s="25" t="s">
        <v>215</v>
      </c>
      <c r="D1219" s="26">
        <v>3750</v>
      </c>
      <c r="E1219" s="27"/>
      <c r="F1219" s="59">
        <f t="shared" ref="F1219" si="101">D1219*E1219</f>
        <v>0</v>
      </c>
      <c r="H1219" s="84"/>
    </row>
    <row r="1220" spans="1:8" ht="28.5" customHeight="1">
      <c r="A1220" s="134">
        <f>A1218+1</f>
        <v>573</v>
      </c>
      <c r="B1220" s="24" t="s">
        <v>694</v>
      </c>
      <c r="C1220" s="25"/>
      <c r="D1220" s="26"/>
      <c r="E1220" s="27"/>
      <c r="F1220" s="59"/>
      <c r="H1220" s="84"/>
    </row>
    <row r="1221" spans="1:8">
      <c r="A1221" s="134"/>
      <c r="B1221" s="24" t="s">
        <v>473</v>
      </c>
      <c r="C1221" s="25" t="s">
        <v>215</v>
      </c>
      <c r="D1221" s="26">
        <v>2315</v>
      </c>
      <c r="E1221" s="27"/>
      <c r="F1221" s="59">
        <f t="shared" ref="F1221" si="102">D1221*E1221</f>
        <v>0</v>
      </c>
      <c r="H1221" s="84"/>
    </row>
    <row r="1222" spans="1:8" ht="26.25" customHeight="1">
      <c r="A1222" s="134">
        <f>A1220+1</f>
        <v>574</v>
      </c>
      <c r="B1222" s="24" t="s">
        <v>304</v>
      </c>
      <c r="C1222" s="25"/>
      <c r="D1222" s="26"/>
      <c r="E1222" s="27"/>
      <c r="F1222" s="59"/>
      <c r="H1222" s="84"/>
    </row>
    <row r="1223" spans="1:8">
      <c r="A1223" s="134"/>
      <c r="B1223" s="24" t="s">
        <v>473</v>
      </c>
      <c r="C1223" s="25" t="s">
        <v>215</v>
      </c>
      <c r="D1223" s="26">
        <v>2968</v>
      </c>
      <c r="E1223" s="27"/>
      <c r="F1223" s="59">
        <f t="shared" ref="F1223" si="103">D1223*E1223</f>
        <v>0</v>
      </c>
      <c r="H1223" s="84"/>
    </row>
    <row r="1224" spans="1:8" ht="23.25" customHeight="1">
      <c r="A1224" s="134">
        <f>A1222+1</f>
        <v>575</v>
      </c>
      <c r="B1224" s="24" t="s">
        <v>305</v>
      </c>
      <c r="C1224" s="25"/>
      <c r="D1224" s="26"/>
      <c r="E1224" s="27"/>
      <c r="F1224" s="59"/>
      <c r="H1224" s="84"/>
    </row>
    <row r="1225" spans="1:8" ht="21" customHeight="1">
      <c r="A1225" s="134"/>
      <c r="B1225" s="24" t="s">
        <v>480</v>
      </c>
      <c r="C1225" s="25" t="s">
        <v>80</v>
      </c>
      <c r="D1225" s="26">
        <v>11571</v>
      </c>
      <c r="E1225" s="27"/>
      <c r="F1225" s="59">
        <f t="shared" ref="F1225" si="104">D1225*E1225</f>
        <v>0</v>
      </c>
      <c r="H1225" s="84"/>
    </row>
    <row r="1226" spans="1:8" ht="23.25" customHeight="1">
      <c r="A1226" s="134">
        <f>A1224+1</f>
        <v>576</v>
      </c>
      <c r="B1226" s="24" t="s">
        <v>306</v>
      </c>
      <c r="C1226" s="25"/>
      <c r="D1226" s="26"/>
      <c r="E1226" s="27"/>
      <c r="F1226" s="59"/>
      <c r="H1226" s="84"/>
    </row>
    <row r="1227" spans="1:8">
      <c r="A1227" s="134"/>
      <c r="B1227" s="24" t="s">
        <v>480</v>
      </c>
      <c r="C1227" s="25" t="s">
        <v>80</v>
      </c>
      <c r="D1227" s="26">
        <v>11571</v>
      </c>
      <c r="E1227" s="26"/>
      <c r="F1227" s="59">
        <f t="shared" ref="F1227" si="105">D1227*E1227</f>
        <v>0</v>
      </c>
      <c r="H1227" s="84"/>
    </row>
    <row r="1228" spans="1:8" s="99" customFormat="1" ht="34.5">
      <c r="A1228" s="134">
        <f t="shared" ref="A1228" si="106">A1226+1</f>
        <v>577</v>
      </c>
      <c r="B1228" s="24" t="s">
        <v>633</v>
      </c>
      <c r="C1228" s="74"/>
      <c r="D1228" s="74"/>
      <c r="E1228" s="26"/>
      <c r="F1228" s="31"/>
      <c r="G1228" s="70"/>
      <c r="H1228" s="84"/>
    </row>
    <row r="1229" spans="1:8" s="99" customFormat="1" ht="18" customHeight="1">
      <c r="A1229" s="134"/>
      <c r="B1229" s="24" t="s">
        <v>79</v>
      </c>
      <c r="C1229" s="25" t="s">
        <v>80</v>
      </c>
      <c r="D1229" s="26">
        <f>765+2380</f>
        <v>3145</v>
      </c>
      <c r="E1229" s="26"/>
      <c r="F1229" s="61">
        <f>D1229*E1229</f>
        <v>0</v>
      </c>
      <c r="G1229" s="70"/>
      <c r="H1229" s="84"/>
    </row>
    <row r="1230" spans="1:8" ht="23.25" customHeight="1">
      <c r="A1230" s="134">
        <f t="shared" ref="A1230" si="107">A1228+1</f>
        <v>578</v>
      </c>
      <c r="B1230" s="24" t="s">
        <v>512</v>
      </c>
      <c r="C1230" s="25"/>
      <c r="D1230" s="26"/>
      <c r="E1230" s="26"/>
      <c r="F1230" s="59"/>
      <c r="H1230" s="84"/>
    </row>
    <row r="1231" spans="1:8">
      <c r="A1231" s="134"/>
      <c r="B1231" s="24" t="s">
        <v>79</v>
      </c>
      <c r="C1231" s="25" t="s">
        <v>80</v>
      </c>
      <c r="D1231" s="26">
        <v>2875</v>
      </c>
      <c r="E1231" s="26"/>
      <c r="F1231" s="59">
        <f t="shared" ref="F1231" si="108">D1231*E1231</f>
        <v>0</v>
      </c>
      <c r="H1231" s="84"/>
    </row>
    <row r="1232" spans="1:8" ht="23.25" customHeight="1">
      <c r="A1232" s="134">
        <f>A1230+1</f>
        <v>579</v>
      </c>
      <c r="B1232" s="24" t="s">
        <v>466</v>
      </c>
      <c r="C1232" s="25"/>
      <c r="D1232" s="26"/>
      <c r="E1232" s="26"/>
      <c r="F1232" s="59"/>
      <c r="H1232" s="84"/>
    </row>
    <row r="1233" spans="1:8">
      <c r="A1233" s="134"/>
      <c r="B1233" s="24" t="s">
        <v>480</v>
      </c>
      <c r="C1233" s="25" t="s">
        <v>80</v>
      </c>
      <c r="D1233" s="26">
        <v>2057</v>
      </c>
      <c r="E1233" s="26"/>
      <c r="F1233" s="59">
        <f t="shared" ref="F1233" si="109">D1233*E1233</f>
        <v>0</v>
      </c>
      <c r="H1233" s="84"/>
    </row>
    <row r="1234" spans="1:8" ht="34.5">
      <c r="A1234" s="134">
        <f t="shared" ref="A1234" si="110">A1232+1</f>
        <v>580</v>
      </c>
      <c r="B1234" s="24" t="s">
        <v>613</v>
      </c>
      <c r="C1234" s="54"/>
      <c r="D1234" s="55"/>
      <c r="E1234" s="26"/>
      <c r="F1234" s="67"/>
      <c r="H1234" s="84"/>
    </row>
    <row r="1235" spans="1:8">
      <c r="A1235" s="134"/>
      <c r="B1235" s="24" t="s">
        <v>516</v>
      </c>
      <c r="C1235" s="25" t="s">
        <v>11</v>
      </c>
      <c r="D1235" s="26">
        <v>705</v>
      </c>
      <c r="E1235" s="26"/>
      <c r="F1235" s="61">
        <f t="shared" ref="F1235" si="111">D1235*E1235</f>
        <v>0</v>
      </c>
      <c r="H1235" s="84"/>
    </row>
    <row r="1236" spans="1:8" ht="34.5">
      <c r="A1236" s="134">
        <f t="shared" ref="A1236" si="112">A1234+1</f>
        <v>581</v>
      </c>
      <c r="B1236" s="24" t="s">
        <v>515</v>
      </c>
      <c r="C1236" s="25"/>
      <c r="D1236" s="26"/>
      <c r="E1236" s="26"/>
      <c r="F1236" s="61"/>
      <c r="H1236" s="84"/>
    </row>
    <row r="1237" spans="1:8">
      <c r="A1237" s="134"/>
      <c r="B1237" s="24" t="s">
        <v>516</v>
      </c>
      <c r="C1237" s="25" t="s">
        <v>11</v>
      </c>
      <c r="D1237" s="26">
        <v>220</v>
      </c>
      <c r="E1237" s="26"/>
      <c r="F1237" s="61">
        <f t="shared" ref="F1237" si="113">D1237*E1237</f>
        <v>0</v>
      </c>
      <c r="H1237" s="84"/>
    </row>
    <row r="1238" spans="1:8">
      <c r="A1238" s="134">
        <f t="shared" ref="A1238" si="114">A1236+1</f>
        <v>582</v>
      </c>
      <c r="B1238" s="24" t="s">
        <v>614</v>
      </c>
      <c r="C1238" s="25"/>
      <c r="D1238" s="26"/>
      <c r="E1238" s="26"/>
      <c r="F1238" s="61"/>
      <c r="H1238" s="84"/>
    </row>
    <row r="1239" spans="1:8">
      <c r="A1239" s="134"/>
      <c r="B1239" s="24" t="s">
        <v>79</v>
      </c>
      <c r="C1239" s="25" t="s">
        <v>80</v>
      </c>
      <c r="D1239" s="26">
        <v>740</v>
      </c>
      <c r="E1239" s="26"/>
      <c r="F1239" s="61">
        <f t="shared" ref="F1239" si="115">D1239*E1239</f>
        <v>0</v>
      </c>
      <c r="H1239" s="84"/>
    </row>
    <row r="1240" spans="1:8">
      <c r="A1240" s="134">
        <f t="shared" ref="A1240" si="116">A1238+1</f>
        <v>583</v>
      </c>
      <c r="B1240" s="24" t="s">
        <v>615</v>
      </c>
      <c r="C1240" s="25"/>
      <c r="D1240" s="26"/>
      <c r="E1240" s="26"/>
      <c r="F1240" s="61"/>
      <c r="H1240" s="84"/>
    </row>
    <row r="1241" spans="1:8">
      <c r="A1241" s="134"/>
      <c r="B1241" s="24" t="s">
        <v>79</v>
      </c>
      <c r="C1241" s="25" t="s">
        <v>80</v>
      </c>
      <c r="D1241" s="26">
        <f>9265-2875-2380</f>
        <v>4010</v>
      </c>
      <c r="E1241" s="26"/>
      <c r="F1241" s="61">
        <f t="shared" ref="F1241" si="117">D1241*E1241</f>
        <v>0</v>
      </c>
      <c r="H1241" s="84"/>
    </row>
    <row r="1242" spans="1:8">
      <c r="A1242" s="134">
        <f t="shared" ref="A1242" si="118">A1240+1</f>
        <v>584</v>
      </c>
      <c r="B1242" s="24" t="s">
        <v>616</v>
      </c>
      <c r="C1242" s="25"/>
      <c r="D1242" s="26"/>
      <c r="E1242" s="26"/>
      <c r="F1242" s="61"/>
      <c r="H1242" s="84"/>
    </row>
    <row r="1243" spans="1:8">
      <c r="A1243" s="134"/>
      <c r="B1243" s="24" t="s">
        <v>79</v>
      </c>
      <c r="C1243" s="25" t="s">
        <v>80</v>
      </c>
      <c r="D1243" s="26">
        <f>8250-765</f>
        <v>7485</v>
      </c>
      <c r="E1243" s="26"/>
      <c r="F1243" s="61">
        <f t="shared" ref="F1243" si="119">D1243*E1243</f>
        <v>0</v>
      </c>
      <c r="H1243" s="84"/>
    </row>
    <row r="1244" spans="1:8">
      <c r="A1244" s="134">
        <f t="shared" ref="A1244" si="120">A1242+1</f>
        <v>585</v>
      </c>
      <c r="B1244" s="24" t="s">
        <v>617</v>
      </c>
      <c r="C1244" s="25"/>
      <c r="D1244" s="26"/>
      <c r="E1244" s="26"/>
      <c r="F1244" s="61"/>
      <c r="H1244" s="84"/>
    </row>
    <row r="1245" spans="1:8">
      <c r="A1245" s="134"/>
      <c r="B1245" s="24" t="s">
        <v>79</v>
      </c>
      <c r="C1245" s="25" t="s">
        <v>80</v>
      </c>
      <c r="D1245" s="26">
        <v>876</v>
      </c>
      <c r="E1245" s="26"/>
      <c r="F1245" s="61">
        <f t="shared" ref="F1245" si="121">D1245*E1245</f>
        <v>0</v>
      </c>
      <c r="H1245" s="84"/>
    </row>
    <row r="1246" spans="1:8" ht="34.5">
      <c r="A1246" s="134">
        <f t="shared" ref="A1246" si="122">A1244+1</f>
        <v>586</v>
      </c>
      <c r="B1246" s="24" t="s">
        <v>618</v>
      </c>
      <c r="C1246" s="25"/>
      <c r="D1246" s="26"/>
      <c r="E1246" s="26"/>
      <c r="F1246" s="61"/>
      <c r="H1246" s="84"/>
    </row>
    <row r="1247" spans="1:8">
      <c r="A1247" s="134"/>
      <c r="B1247" s="24" t="s">
        <v>79</v>
      </c>
      <c r="C1247" s="25" t="s">
        <v>80</v>
      </c>
      <c r="D1247" s="26">
        <v>130</v>
      </c>
      <c r="E1247" s="26"/>
      <c r="F1247" s="61">
        <f t="shared" ref="F1247" si="123">D1247*E1247</f>
        <v>0</v>
      </c>
      <c r="H1247" s="84"/>
    </row>
    <row r="1248" spans="1:8" ht="34.5">
      <c r="A1248" s="134">
        <f t="shared" ref="A1248" si="124">A1246+1</f>
        <v>587</v>
      </c>
      <c r="B1248" s="24" t="s">
        <v>619</v>
      </c>
      <c r="C1248" s="25"/>
      <c r="D1248" s="26"/>
      <c r="E1248" s="26"/>
      <c r="F1248" s="61"/>
      <c r="H1248" s="84"/>
    </row>
    <row r="1249" spans="1:8">
      <c r="A1249" s="134"/>
      <c r="B1249" s="24" t="s">
        <v>79</v>
      </c>
      <c r="C1249" s="25" t="s">
        <v>80</v>
      </c>
      <c r="D1249" s="26">
        <v>120</v>
      </c>
      <c r="E1249" s="26"/>
      <c r="F1249" s="61">
        <f t="shared" ref="F1249" si="125">D1249*E1249</f>
        <v>0</v>
      </c>
      <c r="H1249" s="84"/>
    </row>
    <row r="1250" spans="1:8">
      <c r="A1250" s="134">
        <f t="shared" ref="A1250" si="126">A1248+1</f>
        <v>588</v>
      </c>
      <c r="B1250" s="24" t="s">
        <v>620</v>
      </c>
      <c r="C1250" s="25"/>
      <c r="D1250" s="26"/>
      <c r="E1250" s="26"/>
      <c r="F1250" s="61"/>
      <c r="H1250" s="84"/>
    </row>
    <row r="1251" spans="1:8">
      <c r="A1251" s="134"/>
      <c r="B1251" s="24" t="s">
        <v>79</v>
      </c>
      <c r="C1251" s="25" t="s">
        <v>80</v>
      </c>
      <c r="D1251" s="26">
        <v>1720</v>
      </c>
      <c r="E1251" s="26"/>
      <c r="F1251" s="61">
        <f t="shared" ref="F1251" si="127">D1251*E1251</f>
        <v>0</v>
      </c>
      <c r="H1251" s="84"/>
    </row>
    <row r="1252" spans="1:8">
      <c r="A1252" s="134">
        <f t="shared" ref="A1252" si="128">A1250+1</f>
        <v>589</v>
      </c>
      <c r="B1252" s="24" t="s">
        <v>621</v>
      </c>
      <c r="C1252" s="25"/>
      <c r="D1252" s="26"/>
      <c r="E1252" s="26"/>
      <c r="F1252" s="61"/>
      <c r="H1252" s="84"/>
    </row>
    <row r="1253" spans="1:8">
      <c r="A1253" s="134"/>
      <c r="B1253" s="24" t="s">
        <v>516</v>
      </c>
      <c r="C1253" s="25" t="s">
        <v>11</v>
      </c>
      <c r="D1253" s="26">
        <v>145</v>
      </c>
      <c r="E1253" s="26"/>
      <c r="F1253" s="61">
        <f t="shared" ref="F1253" si="129">D1253*E1253</f>
        <v>0</v>
      </c>
      <c r="H1253" s="84"/>
    </row>
    <row r="1254" spans="1:8">
      <c r="A1254" s="134">
        <f t="shared" ref="A1254" si="130">A1252+1</f>
        <v>590</v>
      </c>
      <c r="B1254" s="24" t="s">
        <v>622</v>
      </c>
      <c r="C1254" s="25"/>
      <c r="D1254" s="26"/>
      <c r="E1254" s="26"/>
      <c r="F1254" s="61"/>
      <c r="H1254" s="84"/>
    </row>
    <row r="1255" spans="1:8">
      <c r="A1255" s="134"/>
      <c r="B1255" s="24" t="s">
        <v>516</v>
      </c>
      <c r="C1255" s="25" t="s">
        <v>11</v>
      </c>
      <c r="D1255" s="26">
        <v>855</v>
      </c>
      <c r="E1255" s="26"/>
      <c r="F1255" s="61">
        <f t="shared" ref="F1255" si="131">D1255*E1255</f>
        <v>0</v>
      </c>
      <c r="H1255" s="84"/>
    </row>
    <row r="1256" spans="1:8">
      <c r="A1256" s="134">
        <f t="shared" ref="A1256" si="132">A1254+1</f>
        <v>591</v>
      </c>
      <c r="B1256" s="24" t="s">
        <v>707</v>
      </c>
      <c r="C1256" s="25"/>
      <c r="D1256" s="26"/>
      <c r="E1256" s="26"/>
      <c r="F1256" s="61"/>
      <c r="H1256" s="84"/>
    </row>
    <row r="1257" spans="1:8">
      <c r="A1257" s="134"/>
      <c r="B1257" s="24" t="s">
        <v>516</v>
      </c>
      <c r="C1257" s="25" t="s">
        <v>11</v>
      </c>
      <c r="D1257" s="26">
        <v>2255</v>
      </c>
      <c r="E1257" s="26"/>
      <c r="F1257" s="61">
        <f t="shared" ref="F1257" si="133">D1257*E1257</f>
        <v>0</v>
      </c>
      <c r="H1257" s="84"/>
    </row>
    <row r="1258" spans="1:8">
      <c r="A1258" s="134">
        <f t="shared" ref="A1258" si="134">A1256+1</f>
        <v>592</v>
      </c>
      <c r="B1258" s="24" t="s">
        <v>623</v>
      </c>
      <c r="C1258" s="25"/>
      <c r="D1258" s="26"/>
      <c r="E1258" s="26"/>
      <c r="F1258" s="61"/>
      <c r="H1258" s="84"/>
    </row>
    <row r="1259" spans="1:8" s="105" customFormat="1">
      <c r="A1259" s="134"/>
      <c r="B1259" s="24" t="s">
        <v>516</v>
      </c>
      <c r="C1259" s="25" t="s">
        <v>11</v>
      </c>
      <c r="D1259" s="26">
        <v>2000</v>
      </c>
      <c r="E1259" s="26"/>
      <c r="F1259" s="61">
        <f t="shared" ref="F1259" si="135">D1259*E1259</f>
        <v>0</v>
      </c>
      <c r="G1259" s="70"/>
      <c r="H1259" s="84"/>
    </row>
    <row r="1260" spans="1:8" s="105" customFormat="1">
      <c r="A1260" s="121"/>
      <c r="B1260" s="42" t="s">
        <v>611</v>
      </c>
      <c r="C1260" s="25"/>
      <c r="D1260" s="26"/>
      <c r="E1260" s="26"/>
      <c r="F1260" s="59"/>
      <c r="G1260" s="70"/>
      <c r="H1260" s="84"/>
    </row>
    <row r="1261" spans="1:8" s="105" customFormat="1">
      <c r="A1261" s="156">
        <f>A1258+1</f>
        <v>593</v>
      </c>
      <c r="B1261" s="106" t="s">
        <v>464</v>
      </c>
      <c r="C1261" s="23"/>
      <c r="D1261" s="23"/>
      <c r="E1261" s="26"/>
      <c r="F1261" s="107"/>
      <c r="G1261" s="70"/>
      <c r="H1261" s="84"/>
    </row>
    <row r="1262" spans="1:8" s="105" customFormat="1">
      <c r="A1262" s="156"/>
      <c r="B1262" s="24" t="s">
        <v>480</v>
      </c>
      <c r="C1262" s="76" t="s">
        <v>132</v>
      </c>
      <c r="D1262" s="26">
        <v>4050</v>
      </c>
      <c r="E1262" s="26"/>
      <c r="F1262" s="108">
        <f>+D1262*E1262</f>
        <v>0</v>
      </c>
      <c r="G1262" s="70"/>
      <c r="H1262" s="84"/>
    </row>
    <row r="1263" spans="1:8" s="105" customFormat="1">
      <c r="A1263" s="156">
        <f>+A1261+1</f>
        <v>594</v>
      </c>
      <c r="B1263" s="106" t="s">
        <v>465</v>
      </c>
      <c r="C1263" s="23"/>
      <c r="D1263" s="23"/>
      <c r="E1263" s="26"/>
      <c r="F1263" s="107"/>
      <c r="G1263" s="70"/>
      <c r="H1263" s="84"/>
    </row>
    <row r="1264" spans="1:8" s="105" customFormat="1">
      <c r="A1264" s="156"/>
      <c r="B1264" s="24" t="s">
        <v>480</v>
      </c>
      <c r="C1264" s="76" t="s">
        <v>132</v>
      </c>
      <c r="D1264" s="26">
        <v>1745</v>
      </c>
      <c r="E1264" s="26"/>
      <c r="F1264" s="108">
        <f>+D1264*E1264</f>
        <v>0</v>
      </c>
      <c r="G1264" s="70"/>
      <c r="H1264" s="84"/>
    </row>
    <row r="1265" spans="1:8" s="105" customFormat="1">
      <c r="A1265" s="120">
        <f>+A1263+1</f>
        <v>595</v>
      </c>
      <c r="B1265" s="106" t="s">
        <v>437</v>
      </c>
      <c r="C1265" s="76"/>
      <c r="D1265" s="109"/>
      <c r="E1265" s="26"/>
      <c r="F1265" s="108"/>
      <c r="G1265" s="70"/>
      <c r="H1265" s="84"/>
    </row>
    <row r="1266" spans="1:8" s="105" customFormat="1">
      <c r="A1266" s="156" t="s">
        <v>821</v>
      </c>
      <c r="B1266" s="110" t="s">
        <v>467</v>
      </c>
      <c r="C1266" s="23"/>
      <c r="D1266" s="23"/>
      <c r="E1266" s="26"/>
      <c r="F1266" s="107"/>
      <c r="G1266" s="70"/>
      <c r="H1266" s="84"/>
    </row>
    <row r="1267" spans="1:8" s="105" customFormat="1">
      <c r="A1267" s="156"/>
      <c r="B1267" s="110" t="s">
        <v>481</v>
      </c>
      <c r="C1267" s="76" t="s">
        <v>45</v>
      </c>
      <c r="D1267" s="109">
        <v>1</v>
      </c>
      <c r="E1267" s="26"/>
      <c r="F1267" s="108">
        <f>+D1267*E1267</f>
        <v>0</v>
      </c>
      <c r="G1267" s="70"/>
      <c r="H1267" s="84"/>
    </row>
    <row r="1268" spans="1:8" s="105" customFormat="1">
      <c r="A1268" s="156" t="s">
        <v>822</v>
      </c>
      <c r="B1268" s="110" t="s">
        <v>468</v>
      </c>
      <c r="C1268" s="76"/>
      <c r="D1268" s="109"/>
      <c r="E1268" s="26"/>
      <c r="F1268" s="108"/>
      <c r="G1268" s="70"/>
      <c r="H1268" s="84"/>
    </row>
    <row r="1269" spans="1:8" s="105" customFormat="1">
      <c r="A1269" s="156"/>
      <c r="B1269" s="110" t="s">
        <v>481</v>
      </c>
      <c r="C1269" s="76" t="s">
        <v>45</v>
      </c>
      <c r="D1269" s="109">
        <v>1</v>
      </c>
      <c r="E1269" s="26"/>
      <c r="F1269" s="108">
        <f>+D1269*E1269</f>
        <v>0</v>
      </c>
      <c r="G1269" s="70"/>
      <c r="H1269" s="84"/>
    </row>
    <row r="1270" spans="1:8" s="105" customFormat="1">
      <c r="A1270" s="156" t="s">
        <v>823</v>
      </c>
      <c r="B1270" s="106" t="s">
        <v>469</v>
      </c>
      <c r="C1270" s="76"/>
      <c r="D1270" s="109"/>
      <c r="E1270" s="26"/>
      <c r="F1270" s="108"/>
      <c r="G1270" s="70"/>
      <c r="H1270" s="84"/>
    </row>
    <row r="1271" spans="1:8" s="105" customFormat="1">
      <c r="A1271" s="156"/>
      <c r="B1271" s="110" t="s">
        <v>481</v>
      </c>
      <c r="C1271" s="76" t="s">
        <v>45</v>
      </c>
      <c r="D1271" s="109">
        <v>1</v>
      </c>
      <c r="E1271" s="26"/>
      <c r="F1271" s="108">
        <f>+D1271*E1271</f>
        <v>0</v>
      </c>
      <c r="G1271" s="70"/>
      <c r="H1271" s="84"/>
    </row>
    <row r="1272" spans="1:8" s="105" customFormat="1">
      <c r="A1272" s="156" t="s">
        <v>824</v>
      </c>
      <c r="B1272" s="106" t="s">
        <v>470</v>
      </c>
      <c r="C1272" s="76"/>
      <c r="D1272" s="109"/>
      <c r="E1272" s="26"/>
      <c r="F1272" s="108"/>
      <c r="G1272" s="70"/>
      <c r="H1272" s="84"/>
    </row>
    <row r="1273" spans="1:8" s="105" customFormat="1">
      <c r="A1273" s="156"/>
      <c r="B1273" s="110" t="s">
        <v>481</v>
      </c>
      <c r="C1273" s="76" t="s">
        <v>45</v>
      </c>
      <c r="D1273" s="109">
        <v>1</v>
      </c>
      <c r="E1273" s="26"/>
      <c r="F1273" s="108">
        <f>+D1273*E1273</f>
        <v>0</v>
      </c>
      <c r="G1273" s="70"/>
      <c r="H1273" s="84"/>
    </row>
    <row r="1274" spans="1:8" s="105" customFormat="1">
      <c r="A1274" s="156" t="s">
        <v>825</v>
      </c>
      <c r="B1274" s="106" t="s">
        <v>471</v>
      </c>
      <c r="C1274" s="76"/>
      <c r="D1274" s="109"/>
      <c r="E1274" s="26"/>
      <c r="F1274" s="108"/>
      <c r="G1274" s="70"/>
      <c r="H1274" s="84"/>
    </row>
    <row r="1275" spans="1:8" s="105" customFormat="1">
      <c r="A1275" s="156"/>
      <c r="B1275" s="106" t="s">
        <v>10</v>
      </c>
      <c r="C1275" s="76" t="s">
        <v>11</v>
      </c>
      <c r="D1275" s="109">
        <v>465</v>
      </c>
      <c r="E1275" s="26"/>
      <c r="F1275" s="108">
        <f>+D1275*E1275</f>
        <v>0</v>
      </c>
      <c r="G1275" s="70"/>
      <c r="H1275" s="84"/>
    </row>
    <row r="1276" spans="1:8" s="105" customFormat="1">
      <c r="A1276" s="56" t="s">
        <v>19</v>
      </c>
      <c r="B1276" s="42" t="s">
        <v>442</v>
      </c>
      <c r="C1276" s="109"/>
      <c r="D1276" s="109"/>
      <c r="E1276" s="26"/>
      <c r="F1276" s="108"/>
      <c r="G1276" s="70"/>
      <c r="H1276" s="84"/>
    </row>
    <row r="1277" spans="1:8" s="105" customFormat="1">
      <c r="A1277" s="156">
        <f>A1265+1</f>
        <v>596</v>
      </c>
      <c r="B1277" s="24" t="s">
        <v>723</v>
      </c>
      <c r="C1277" s="25"/>
      <c r="D1277" s="26"/>
      <c r="E1277" s="27"/>
      <c r="F1277" s="59"/>
      <c r="G1277" s="70"/>
      <c r="H1277" s="84"/>
    </row>
    <row r="1278" spans="1:8" s="105" customFormat="1">
      <c r="A1278" s="156"/>
      <c r="B1278" s="24" t="s">
        <v>25</v>
      </c>
      <c r="C1278" s="25" t="s">
        <v>26</v>
      </c>
      <c r="D1278" s="26">
        <v>1</v>
      </c>
      <c r="E1278" s="27"/>
      <c r="F1278" s="59">
        <f t="shared" ref="F1278" si="136">D1278*E1278</f>
        <v>0</v>
      </c>
      <c r="G1278" s="70"/>
      <c r="H1278" s="84"/>
    </row>
    <row r="1279" spans="1:8" s="105" customFormat="1">
      <c r="A1279" s="156">
        <f>A1277+1</f>
        <v>597</v>
      </c>
      <c r="B1279" s="106" t="s">
        <v>438</v>
      </c>
      <c r="C1279" s="76"/>
      <c r="D1279" s="109"/>
      <c r="E1279" s="109"/>
      <c r="F1279" s="108"/>
      <c r="G1279" s="70"/>
      <c r="H1279" s="84"/>
    </row>
    <row r="1280" spans="1:8" s="105" customFormat="1">
      <c r="A1280" s="156"/>
      <c r="B1280" s="106" t="s">
        <v>10</v>
      </c>
      <c r="C1280" s="76"/>
      <c r="D1280" s="109"/>
      <c r="E1280" s="109"/>
      <c r="F1280" s="108"/>
      <c r="G1280" s="70"/>
      <c r="H1280" s="84"/>
    </row>
    <row r="1281" spans="1:8" s="105" customFormat="1">
      <c r="A1281" s="120" t="s">
        <v>826</v>
      </c>
      <c r="B1281" s="110" t="s">
        <v>482</v>
      </c>
      <c r="C1281" s="76" t="s">
        <v>11</v>
      </c>
      <c r="D1281" s="109">
        <v>245</v>
      </c>
      <c r="E1281" s="109"/>
      <c r="F1281" s="108">
        <f t="shared" ref="F1281:F1287" si="137">+D1281*E1281</f>
        <v>0</v>
      </c>
      <c r="G1281" s="70"/>
      <c r="H1281" s="84"/>
    </row>
    <row r="1282" spans="1:8" s="105" customFormat="1">
      <c r="A1282" s="120" t="s">
        <v>827</v>
      </c>
      <c r="B1282" s="110" t="s">
        <v>483</v>
      </c>
      <c r="C1282" s="76" t="s">
        <v>11</v>
      </c>
      <c r="D1282" s="109">
        <v>428</v>
      </c>
      <c r="E1282" s="109"/>
      <c r="F1282" s="108">
        <f t="shared" si="137"/>
        <v>0</v>
      </c>
      <c r="G1282" s="70"/>
      <c r="H1282" s="84"/>
    </row>
    <row r="1283" spans="1:8" s="105" customFormat="1">
      <c r="A1283" s="120" t="s">
        <v>828</v>
      </c>
      <c r="B1283" s="110" t="s">
        <v>484</v>
      </c>
      <c r="C1283" s="76" t="s">
        <v>11</v>
      </c>
      <c r="D1283" s="109">
        <v>115</v>
      </c>
      <c r="E1283" s="109"/>
      <c r="F1283" s="108">
        <f t="shared" si="137"/>
        <v>0</v>
      </c>
      <c r="G1283" s="70"/>
      <c r="H1283" s="84"/>
    </row>
    <row r="1284" spans="1:8" s="105" customFormat="1">
      <c r="A1284" s="120" t="s">
        <v>829</v>
      </c>
      <c r="B1284" s="110" t="s">
        <v>485</v>
      </c>
      <c r="C1284" s="76" t="s">
        <v>11</v>
      </c>
      <c r="D1284" s="109">
        <v>414</v>
      </c>
      <c r="E1284" s="109"/>
      <c r="F1284" s="108">
        <f t="shared" si="137"/>
        <v>0</v>
      </c>
      <c r="G1284" s="70"/>
      <c r="H1284" s="84"/>
    </row>
    <row r="1285" spans="1:8" s="105" customFormat="1">
      <c r="A1285" s="120" t="s">
        <v>830</v>
      </c>
      <c r="B1285" s="110" t="s">
        <v>486</v>
      </c>
      <c r="C1285" s="76" t="s">
        <v>11</v>
      </c>
      <c r="D1285" s="109">
        <v>165</v>
      </c>
      <c r="E1285" s="109"/>
      <c r="F1285" s="108">
        <f t="shared" si="137"/>
        <v>0</v>
      </c>
      <c r="G1285" s="70"/>
      <c r="H1285" s="84"/>
    </row>
    <row r="1286" spans="1:8" s="105" customFormat="1">
      <c r="A1286" s="120" t="s">
        <v>831</v>
      </c>
      <c r="B1286" s="110" t="s">
        <v>487</v>
      </c>
      <c r="C1286" s="76" t="s">
        <v>11</v>
      </c>
      <c r="D1286" s="109">
        <v>235</v>
      </c>
      <c r="E1286" s="109"/>
      <c r="F1286" s="108">
        <f t="shared" si="137"/>
        <v>0</v>
      </c>
      <c r="G1286" s="70"/>
      <c r="H1286" s="84"/>
    </row>
    <row r="1287" spans="1:8" s="105" customFormat="1">
      <c r="A1287" s="120" t="s">
        <v>832</v>
      </c>
      <c r="B1287" s="106" t="s">
        <v>819</v>
      </c>
      <c r="C1287" s="76" t="s">
        <v>11</v>
      </c>
      <c r="D1287" s="109">
        <f>+SUM(D1282:D1286)</f>
        <v>1357</v>
      </c>
      <c r="E1287" s="109"/>
      <c r="F1287" s="108">
        <f t="shared" si="137"/>
        <v>0</v>
      </c>
      <c r="G1287" s="70"/>
      <c r="H1287" s="84"/>
    </row>
    <row r="1288" spans="1:8" s="105" customFormat="1">
      <c r="A1288" s="156">
        <f>A1279+1</f>
        <v>598</v>
      </c>
      <c r="B1288" s="106" t="s">
        <v>439</v>
      </c>
      <c r="C1288" s="23"/>
      <c r="D1288" s="23"/>
      <c r="E1288" s="23"/>
      <c r="F1288" s="107"/>
      <c r="G1288" s="70"/>
      <c r="H1288" s="84"/>
    </row>
    <row r="1289" spans="1:8" s="105" customFormat="1">
      <c r="A1289" s="156"/>
      <c r="B1289" s="24" t="s">
        <v>7</v>
      </c>
      <c r="C1289" s="76" t="s">
        <v>8</v>
      </c>
      <c r="D1289" s="109">
        <v>66</v>
      </c>
      <c r="E1289" s="109"/>
      <c r="F1289" s="108">
        <f>+D1289*E1289</f>
        <v>0</v>
      </c>
      <c r="G1289" s="70"/>
      <c r="H1289" s="84"/>
    </row>
    <row r="1290" spans="1:8" s="105" customFormat="1" ht="21" customHeight="1">
      <c r="A1290" s="156">
        <f>A1288+1</f>
        <v>599</v>
      </c>
      <c r="B1290" s="106" t="s">
        <v>440</v>
      </c>
      <c r="C1290" s="76"/>
      <c r="D1290" s="109"/>
      <c r="E1290" s="109"/>
      <c r="F1290" s="108"/>
      <c r="G1290" s="70"/>
      <c r="H1290" s="84"/>
    </row>
    <row r="1291" spans="1:8" s="105" customFormat="1">
      <c r="A1291" s="156"/>
      <c r="B1291" s="24" t="s">
        <v>7</v>
      </c>
      <c r="C1291" s="76" t="s">
        <v>8</v>
      </c>
      <c r="D1291" s="109">
        <v>22</v>
      </c>
      <c r="E1291" s="109"/>
      <c r="F1291" s="108">
        <f>+D1291*E1291</f>
        <v>0</v>
      </c>
      <c r="G1291" s="70"/>
      <c r="H1291" s="84"/>
    </row>
    <row r="1292" spans="1:8" s="105" customFormat="1">
      <c r="A1292" s="156">
        <f>A1290+1</f>
        <v>600</v>
      </c>
      <c r="B1292" s="106" t="s">
        <v>441</v>
      </c>
      <c r="C1292" s="76"/>
      <c r="D1292" s="109"/>
      <c r="E1292" s="109"/>
      <c r="F1292" s="108"/>
      <c r="G1292" s="70"/>
      <c r="H1292" s="84"/>
    </row>
    <row r="1293" spans="1:8" s="105" customFormat="1">
      <c r="A1293" s="156"/>
      <c r="B1293" s="24" t="s">
        <v>7</v>
      </c>
      <c r="C1293" s="76" t="s">
        <v>8</v>
      </c>
      <c r="D1293" s="109">
        <v>4</v>
      </c>
      <c r="E1293" s="109"/>
      <c r="F1293" s="108">
        <f>+D1293*E1293</f>
        <v>0</v>
      </c>
      <c r="G1293" s="70"/>
      <c r="H1293" s="84"/>
    </row>
    <row r="1294" spans="1:8" s="105" customFormat="1" ht="34.5">
      <c r="A1294" s="156">
        <f t="shared" ref="A1294" si="138">A1292+1</f>
        <v>601</v>
      </c>
      <c r="B1294" s="110" t="s">
        <v>597</v>
      </c>
      <c r="C1294" s="76"/>
      <c r="D1294" s="109"/>
      <c r="E1294" s="109"/>
      <c r="F1294" s="108"/>
      <c r="G1294" s="70"/>
      <c r="H1294" s="84"/>
    </row>
    <row r="1295" spans="1:8" s="105" customFormat="1">
      <c r="A1295" s="156"/>
      <c r="B1295" s="24" t="s">
        <v>598</v>
      </c>
      <c r="C1295" s="76" t="s">
        <v>215</v>
      </c>
      <c r="D1295" s="109">
        <v>1900</v>
      </c>
      <c r="E1295" s="109"/>
      <c r="F1295" s="108">
        <f>D1295*E1295</f>
        <v>0</v>
      </c>
      <c r="G1295" s="70"/>
      <c r="H1295" s="84"/>
    </row>
    <row r="1296" spans="1:8" s="105" customFormat="1">
      <c r="A1296" s="156">
        <f t="shared" ref="A1296" si="139">A1294+1</f>
        <v>602</v>
      </c>
      <c r="B1296" s="106" t="s">
        <v>599</v>
      </c>
      <c r="C1296" s="76"/>
      <c r="D1296" s="109"/>
      <c r="E1296" s="109"/>
      <c r="F1296" s="108"/>
      <c r="G1296" s="70"/>
      <c r="H1296" s="84"/>
    </row>
    <row r="1297" spans="1:8" s="105" customFormat="1">
      <c r="A1297" s="156"/>
      <c r="B1297" s="24" t="s">
        <v>600</v>
      </c>
      <c r="C1297" s="76" t="s">
        <v>8</v>
      </c>
      <c r="D1297" s="109">
        <v>12</v>
      </c>
      <c r="E1297" s="109"/>
      <c r="F1297" s="108">
        <f t="shared" ref="F1297:F1305" si="140">D1297*E1297</f>
        <v>0</v>
      </c>
      <c r="G1297" s="70"/>
      <c r="H1297" s="84"/>
    </row>
    <row r="1298" spans="1:8" s="105" customFormat="1">
      <c r="A1298" s="156">
        <f t="shared" ref="A1298" si="141">A1296+1</f>
        <v>603</v>
      </c>
      <c r="B1298" s="106" t="s">
        <v>601</v>
      </c>
      <c r="C1298" s="76"/>
      <c r="D1298" s="109"/>
      <c r="E1298" s="109"/>
      <c r="F1298" s="108"/>
      <c r="G1298" s="70"/>
      <c r="H1298" s="84"/>
    </row>
    <row r="1299" spans="1:8" s="105" customFormat="1">
      <c r="A1299" s="156"/>
      <c r="B1299" s="24" t="s">
        <v>600</v>
      </c>
      <c r="C1299" s="76" t="s">
        <v>8</v>
      </c>
      <c r="D1299" s="109">
        <v>10</v>
      </c>
      <c r="E1299" s="109"/>
      <c r="F1299" s="108">
        <f t="shared" si="140"/>
        <v>0</v>
      </c>
      <c r="G1299" s="70"/>
      <c r="H1299" s="84"/>
    </row>
    <row r="1300" spans="1:8" s="105" customFormat="1">
      <c r="A1300" s="156">
        <f t="shared" ref="A1300" si="142">A1298+1</f>
        <v>604</v>
      </c>
      <c r="B1300" s="106" t="s">
        <v>602</v>
      </c>
      <c r="C1300" s="76"/>
      <c r="D1300" s="109"/>
      <c r="E1300" s="109"/>
      <c r="F1300" s="108"/>
      <c r="G1300" s="70"/>
      <c r="H1300" s="84"/>
    </row>
    <row r="1301" spans="1:8" s="105" customFormat="1">
      <c r="A1301" s="156"/>
      <c r="B1301" s="24" t="s">
        <v>600</v>
      </c>
      <c r="C1301" s="76" t="s">
        <v>8</v>
      </c>
      <c r="D1301" s="109">
        <v>40</v>
      </c>
      <c r="E1301" s="109"/>
      <c r="F1301" s="108">
        <f t="shared" si="140"/>
        <v>0</v>
      </c>
      <c r="G1301" s="70"/>
      <c r="H1301" s="84"/>
    </row>
    <row r="1302" spans="1:8" s="105" customFormat="1">
      <c r="A1302" s="156">
        <f t="shared" ref="A1302" si="143">A1300+1</f>
        <v>605</v>
      </c>
      <c r="B1302" s="106" t="s">
        <v>603</v>
      </c>
      <c r="C1302" s="76"/>
      <c r="D1302" s="109"/>
      <c r="E1302" s="109"/>
      <c r="F1302" s="108"/>
      <c r="G1302" s="70"/>
      <c r="H1302" s="84"/>
    </row>
    <row r="1303" spans="1:8" s="105" customFormat="1">
      <c r="A1303" s="156"/>
      <c r="B1303" s="24" t="s">
        <v>604</v>
      </c>
      <c r="C1303" s="76" t="s">
        <v>80</v>
      </c>
      <c r="D1303" s="109">
        <v>1000</v>
      </c>
      <c r="E1303" s="109"/>
      <c r="F1303" s="108">
        <f t="shared" si="140"/>
        <v>0</v>
      </c>
      <c r="G1303" s="70"/>
      <c r="H1303" s="84"/>
    </row>
    <row r="1304" spans="1:8" s="105" customFormat="1">
      <c r="A1304" s="156">
        <f t="shared" ref="A1304" si="144">A1302+1</f>
        <v>606</v>
      </c>
      <c r="B1304" s="106" t="s">
        <v>605</v>
      </c>
      <c r="C1304" s="76"/>
      <c r="D1304" s="109"/>
      <c r="E1304" s="109"/>
      <c r="F1304" s="108"/>
      <c r="G1304" s="70"/>
      <c r="H1304" s="84"/>
    </row>
    <row r="1305" spans="1:8" s="105" customFormat="1">
      <c r="A1305" s="156"/>
      <c r="B1305" s="24" t="s">
        <v>604</v>
      </c>
      <c r="C1305" s="76" t="s">
        <v>80</v>
      </c>
      <c r="D1305" s="109">
        <v>5250</v>
      </c>
      <c r="E1305" s="109"/>
      <c r="F1305" s="108">
        <f t="shared" si="140"/>
        <v>0</v>
      </c>
      <c r="G1305" s="70"/>
      <c r="H1305" s="84"/>
    </row>
    <row r="1306" spans="1:8" s="105" customFormat="1">
      <c r="A1306" s="120"/>
      <c r="B1306" s="42" t="s">
        <v>596</v>
      </c>
      <c r="C1306" s="76"/>
      <c r="D1306" s="109"/>
      <c r="E1306" s="109"/>
      <c r="F1306" s="108"/>
      <c r="G1306" s="70"/>
      <c r="H1306" s="84"/>
    </row>
    <row r="1307" spans="1:8" s="105" customFormat="1">
      <c r="A1307" s="156">
        <f>A1304+1</f>
        <v>607</v>
      </c>
      <c r="B1307" s="106" t="s">
        <v>567</v>
      </c>
      <c r="C1307" s="54"/>
      <c r="D1307" s="57"/>
      <c r="E1307" s="109"/>
      <c r="F1307" s="67"/>
      <c r="G1307" s="70"/>
      <c r="H1307" s="84"/>
    </row>
    <row r="1308" spans="1:8" s="105" customFormat="1">
      <c r="A1308" s="156"/>
      <c r="B1308" s="106" t="s">
        <v>560</v>
      </c>
      <c r="C1308" s="76" t="s">
        <v>8</v>
      </c>
      <c r="D1308" s="109">
        <v>90</v>
      </c>
      <c r="E1308" s="109"/>
      <c r="F1308" s="108">
        <f t="shared" ref="F1308" si="145">D1308*E1308</f>
        <v>0</v>
      </c>
      <c r="G1308" s="70"/>
      <c r="H1308" s="84"/>
    </row>
    <row r="1309" spans="1:8" s="105" customFormat="1">
      <c r="A1309" s="156">
        <f>A1307+1</f>
        <v>608</v>
      </c>
      <c r="B1309" s="106" t="s">
        <v>607</v>
      </c>
      <c r="C1309" s="76"/>
      <c r="D1309" s="109"/>
      <c r="E1309" s="109"/>
      <c r="F1309" s="108"/>
      <c r="G1309" s="70"/>
      <c r="H1309" s="84"/>
    </row>
    <row r="1310" spans="1:8" s="105" customFormat="1">
      <c r="A1310" s="156"/>
      <c r="B1310" s="106" t="s">
        <v>560</v>
      </c>
      <c r="C1310" s="76" t="s">
        <v>8</v>
      </c>
      <c r="D1310" s="109">
        <v>34</v>
      </c>
      <c r="E1310" s="109"/>
      <c r="F1310" s="108">
        <f t="shared" ref="F1310" si="146">D1310*E1310</f>
        <v>0</v>
      </c>
      <c r="G1310" s="70"/>
      <c r="H1310" s="84"/>
    </row>
    <row r="1311" spans="1:8" s="105" customFormat="1">
      <c r="A1311" s="156">
        <f t="shared" ref="A1311" si="147">A1309+1</f>
        <v>609</v>
      </c>
      <c r="B1311" s="106" t="s">
        <v>608</v>
      </c>
      <c r="C1311" s="76"/>
      <c r="D1311" s="109"/>
      <c r="E1311" s="109"/>
      <c r="F1311" s="108"/>
      <c r="G1311" s="70"/>
      <c r="H1311" s="84"/>
    </row>
    <row r="1312" spans="1:8" s="105" customFormat="1">
      <c r="A1312" s="156"/>
      <c r="B1312" s="106" t="s">
        <v>560</v>
      </c>
      <c r="C1312" s="76" t="s">
        <v>8</v>
      </c>
      <c r="D1312" s="109">
        <v>20</v>
      </c>
      <c r="E1312" s="109"/>
      <c r="F1312" s="108">
        <f t="shared" ref="F1312" si="148">D1312*E1312</f>
        <v>0</v>
      </c>
      <c r="G1312" s="70"/>
      <c r="H1312" s="84"/>
    </row>
    <row r="1313" spans="1:8" s="105" customFormat="1">
      <c r="A1313" s="156">
        <f t="shared" ref="A1313" si="149">A1311+1</f>
        <v>610</v>
      </c>
      <c r="B1313" s="106" t="s">
        <v>609</v>
      </c>
      <c r="C1313" s="76"/>
      <c r="D1313" s="109"/>
      <c r="E1313" s="109"/>
      <c r="F1313" s="108"/>
      <c r="G1313" s="70"/>
      <c r="H1313" s="84"/>
    </row>
    <row r="1314" spans="1:8" s="105" customFormat="1">
      <c r="A1314" s="156"/>
      <c r="B1314" s="106" t="s">
        <v>560</v>
      </c>
      <c r="C1314" s="76" t="s">
        <v>8</v>
      </c>
      <c r="D1314" s="109">
        <v>127</v>
      </c>
      <c r="E1314" s="109"/>
      <c r="F1314" s="108">
        <f t="shared" ref="F1314" si="150">D1314*E1314</f>
        <v>0</v>
      </c>
      <c r="G1314" s="70"/>
      <c r="H1314" s="84"/>
    </row>
    <row r="1315" spans="1:8" s="105" customFormat="1">
      <c r="A1315" s="156">
        <f t="shared" ref="A1315" si="151">A1313+1</f>
        <v>611</v>
      </c>
      <c r="B1315" s="106" t="s">
        <v>610</v>
      </c>
      <c r="C1315" s="76"/>
      <c r="D1315" s="109"/>
      <c r="E1315" s="109"/>
      <c r="F1315" s="108"/>
      <c r="G1315" s="70"/>
      <c r="H1315" s="84"/>
    </row>
    <row r="1316" spans="1:8" s="105" customFormat="1">
      <c r="A1316" s="156"/>
      <c r="B1316" s="106" t="s">
        <v>560</v>
      </c>
      <c r="C1316" s="76" t="s">
        <v>8</v>
      </c>
      <c r="D1316" s="109">
        <v>18</v>
      </c>
      <c r="E1316" s="109"/>
      <c r="F1316" s="108">
        <f t="shared" ref="F1316" si="152">D1316*E1316</f>
        <v>0</v>
      </c>
      <c r="G1316" s="70"/>
      <c r="H1316" s="84"/>
    </row>
    <row r="1317" spans="1:8" s="105" customFormat="1">
      <c r="A1317" s="156">
        <f t="shared" ref="A1317" si="153">A1315+1</f>
        <v>612</v>
      </c>
      <c r="B1317" s="106" t="s">
        <v>624</v>
      </c>
      <c r="C1317" s="76"/>
      <c r="D1317" s="109"/>
      <c r="E1317" s="109"/>
      <c r="F1317" s="108"/>
      <c r="G1317" s="70"/>
      <c r="H1317" s="84"/>
    </row>
    <row r="1318" spans="1:8" s="105" customFormat="1">
      <c r="A1318" s="156"/>
      <c r="B1318" s="106" t="s">
        <v>560</v>
      </c>
      <c r="C1318" s="76" t="s">
        <v>8</v>
      </c>
      <c r="D1318" s="109">
        <v>15</v>
      </c>
      <c r="E1318" s="109"/>
      <c r="F1318" s="108">
        <f t="shared" ref="F1318" si="154">D1318*E1318</f>
        <v>0</v>
      </c>
      <c r="G1318" s="70"/>
      <c r="H1318" s="84"/>
    </row>
    <row r="1319" spans="1:8" s="105" customFormat="1">
      <c r="A1319" s="120"/>
      <c r="B1319" s="42" t="s">
        <v>606</v>
      </c>
      <c r="C1319" s="76"/>
      <c r="D1319" s="109"/>
      <c r="E1319" s="109"/>
      <c r="F1319" s="108"/>
      <c r="G1319" s="70"/>
      <c r="H1319" s="84"/>
    </row>
    <row r="1320" spans="1:8" s="105" customFormat="1" ht="34.5">
      <c r="A1320" s="156">
        <f>A1317+1</f>
        <v>613</v>
      </c>
      <c r="B1320" s="110" t="s">
        <v>704</v>
      </c>
      <c r="C1320" s="76"/>
      <c r="D1320" s="109"/>
      <c r="E1320" s="109"/>
      <c r="F1320" s="108"/>
      <c r="G1320" s="70"/>
      <c r="H1320" s="84"/>
    </row>
    <row r="1321" spans="1:8" s="105" customFormat="1">
      <c r="A1321" s="156"/>
      <c r="B1321" s="106" t="s">
        <v>44</v>
      </c>
      <c r="C1321" s="76" t="s">
        <v>45</v>
      </c>
      <c r="D1321" s="76">
        <v>1</v>
      </c>
      <c r="E1321" s="109"/>
      <c r="F1321" s="108">
        <f>D1321*E1321</f>
        <v>0</v>
      </c>
      <c r="G1321" s="70"/>
      <c r="H1321" s="84"/>
    </row>
    <row r="1322" spans="1:8" s="105" customFormat="1">
      <c r="A1322" s="56" t="s">
        <v>19</v>
      </c>
      <c r="B1322" s="42" t="s">
        <v>446</v>
      </c>
      <c r="C1322" s="76"/>
      <c r="D1322" s="109"/>
      <c r="E1322" s="109"/>
      <c r="F1322" s="108"/>
      <c r="G1322" s="70"/>
      <c r="H1322" s="84"/>
    </row>
    <row r="1323" spans="1:8" s="105" customFormat="1">
      <c r="A1323" s="156">
        <f>A1320+1</f>
        <v>614</v>
      </c>
      <c r="B1323" s="106" t="s">
        <v>447</v>
      </c>
      <c r="C1323" s="42"/>
      <c r="D1323" s="42"/>
      <c r="E1323" s="42"/>
      <c r="F1323" s="68"/>
      <c r="G1323" s="70"/>
      <c r="H1323" s="84"/>
    </row>
    <row r="1324" spans="1:8" s="105" customFormat="1">
      <c r="A1324" s="156"/>
      <c r="B1324" s="24" t="s">
        <v>7</v>
      </c>
      <c r="C1324" s="76" t="s">
        <v>8</v>
      </c>
      <c r="D1324" s="109">
        <v>15</v>
      </c>
      <c r="E1324" s="109"/>
      <c r="F1324" s="108">
        <f t="shared" ref="F1324:F1330" si="155">+D1324*E1324</f>
        <v>0</v>
      </c>
      <c r="G1324" s="70"/>
      <c r="H1324" s="84"/>
    </row>
    <row r="1325" spans="1:8" s="105" customFormat="1">
      <c r="A1325" s="156">
        <f>A1323+1</f>
        <v>615</v>
      </c>
      <c r="B1325" s="106" t="s">
        <v>443</v>
      </c>
      <c r="C1325" s="76"/>
      <c r="D1325" s="109"/>
      <c r="E1325" s="109"/>
      <c r="F1325" s="108"/>
      <c r="G1325" s="70"/>
      <c r="H1325" s="84"/>
    </row>
    <row r="1326" spans="1:8" s="105" customFormat="1">
      <c r="A1326" s="156"/>
      <c r="B1326" s="24" t="s">
        <v>79</v>
      </c>
      <c r="C1326" s="76" t="s">
        <v>132</v>
      </c>
      <c r="D1326" s="109">
        <v>16</v>
      </c>
      <c r="E1326" s="109"/>
      <c r="F1326" s="108">
        <f t="shared" si="155"/>
        <v>0</v>
      </c>
      <c r="G1326" s="70"/>
      <c r="H1326" s="84"/>
    </row>
    <row r="1327" spans="1:8" ht="18" customHeight="1">
      <c r="A1327" s="156">
        <f t="shared" ref="A1327" si="156">A1325+1</f>
        <v>616</v>
      </c>
      <c r="B1327" s="106" t="s">
        <v>444</v>
      </c>
      <c r="C1327" s="76"/>
      <c r="D1327" s="109"/>
      <c r="E1327" s="109"/>
      <c r="F1327" s="108"/>
      <c r="H1327" s="84"/>
    </row>
    <row r="1328" spans="1:8" ht="24.75" customHeight="1">
      <c r="A1328" s="156"/>
      <c r="B1328" s="24" t="s">
        <v>481</v>
      </c>
      <c r="C1328" s="76" t="s">
        <v>26</v>
      </c>
      <c r="D1328" s="109">
        <v>1</v>
      </c>
      <c r="E1328" s="109"/>
      <c r="F1328" s="108">
        <f t="shared" si="155"/>
        <v>0</v>
      </c>
      <c r="H1328" s="84"/>
    </row>
    <row r="1329" spans="1:8" ht="23.25" customHeight="1">
      <c r="A1329" s="156">
        <f t="shared" ref="A1329" si="157">A1327+1</f>
        <v>617</v>
      </c>
      <c r="B1329" s="106" t="s">
        <v>445</v>
      </c>
      <c r="C1329" s="76"/>
      <c r="D1329" s="109"/>
      <c r="E1329" s="109"/>
      <c r="F1329" s="108"/>
      <c r="H1329" s="84"/>
    </row>
    <row r="1330" spans="1:8" ht="18" thickBot="1">
      <c r="A1330" s="158"/>
      <c r="B1330" s="29" t="s">
        <v>7</v>
      </c>
      <c r="C1330" s="111" t="s">
        <v>8</v>
      </c>
      <c r="D1330" s="112">
        <v>1</v>
      </c>
      <c r="E1330" s="112"/>
      <c r="F1330" s="113">
        <f t="shared" si="155"/>
        <v>0</v>
      </c>
      <c r="H1330" s="84"/>
    </row>
    <row r="1331" spans="1:8" ht="30" customHeight="1" thickBot="1">
      <c r="A1331" s="125"/>
      <c r="B1331" s="157" t="s">
        <v>747</v>
      </c>
      <c r="C1331" s="157"/>
      <c r="D1331" s="157"/>
      <c r="E1331" s="157"/>
      <c r="F1331" s="80">
        <f>SUM(F1147:F1330)</f>
        <v>0</v>
      </c>
      <c r="H1331" s="84"/>
    </row>
    <row r="1332" spans="1:8" ht="7.5" customHeight="1"/>
    <row r="1333" spans="1:8" ht="18" thickBot="1">
      <c r="A1333" s="105"/>
      <c r="B1333" s="105"/>
      <c r="C1333" s="105"/>
      <c r="D1333" s="105"/>
      <c r="E1333" s="105"/>
      <c r="F1333" s="105"/>
    </row>
    <row r="1334" spans="1:8" ht="21.75" customHeight="1" thickTop="1" thickBot="1">
      <c r="B1334" s="129" t="s">
        <v>693</v>
      </c>
      <c r="C1334" s="130"/>
      <c r="D1334" s="130"/>
      <c r="E1334" s="131"/>
    </row>
    <row r="1335" spans="1:8" ht="18" thickTop="1"/>
    <row r="1336" spans="1:8" ht="18" thickBot="1"/>
    <row r="1337" spans="1:8" ht="44.25" customHeight="1" thickBot="1">
      <c r="A1337" s="125"/>
      <c r="B1337" s="152" t="s">
        <v>724</v>
      </c>
      <c r="C1337" s="153"/>
      <c r="D1337" s="153"/>
      <c r="E1337" s="154"/>
      <c r="F1337" s="80">
        <f>F127</f>
        <v>0</v>
      </c>
    </row>
    <row r="1338" spans="1:8" ht="44.25" customHeight="1" thickBot="1">
      <c r="A1338" s="125"/>
      <c r="B1338" s="152" t="s">
        <v>725</v>
      </c>
      <c r="C1338" s="153"/>
      <c r="D1338" s="153"/>
      <c r="E1338" s="154"/>
      <c r="F1338" s="80">
        <f>F160</f>
        <v>0</v>
      </c>
    </row>
    <row r="1339" spans="1:8" ht="44.25" customHeight="1" thickBot="1">
      <c r="A1339" s="96"/>
      <c r="B1339" s="152" t="s">
        <v>726</v>
      </c>
      <c r="C1339" s="153"/>
      <c r="D1339" s="153"/>
      <c r="E1339" s="154"/>
      <c r="F1339" s="80">
        <f>F190</f>
        <v>0</v>
      </c>
    </row>
    <row r="1340" spans="1:8" ht="44.25" customHeight="1" thickBot="1">
      <c r="A1340" s="125"/>
      <c r="B1340" s="152" t="s">
        <v>727</v>
      </c>
      <c r="C1340" s="153"/>
      <c r="D1340" s="153"/>
      <c r="E1340" s="154"/>
      <c r="F1340" s="80">
        <f>F202</f>
        <v>0</v>
      </c>
    </row>
    <row r="1341" spans="1:8" ht="44.25" customHeight="1" thickBot="1">
      <c r="A1341" s="125"/>
      <c r="B1341" s="152" t="s">
        <v>728</v>
      </c>
      <c r="C1341" s="153"/>
      <c r="D1341" s="153"/>
      <c r="E1341" s="154"/>
      <c r="F1341" s="80">
        <f>F263</f>
        <v>0</v>
      </c>
    </row>
    <row r="1342" spans="1:8" ht="44.25" customHeight="1" thickBot="1">
      <c r="A1342" s="125"/>
      <c r="B1342" s="152" t="s">
        <v>729</v>
      </c>
      <c r="C1342" s="153"/>
      <c r="D1342" s="153"/>
      <c r="E1342" s="154"/>
      <c r="F1342" s="80">
        <f>F807</f>
        <v>0</v>
      </c>
    </row>
    <row r="1343" spans="1:8" ht="44.25" customHeight="1" thickBot="1">
      <c r="A1343" s="125"/>
      <c r="B1343" s="152" t="s">
        <v>815</v>
      </c>
      <c r="C1343" s="153"/>
      <c r="D1343" s="153"/>
      <c r="E1343" s="154"/>
      <c r="F1343" s="80">
        <f>F956</f>
        <v>0</v>
      </c>
    </row>
    <row r="1344" spans="1:8" ht="44.25" customHeight="1" thickBot="1">
      <c r="A1344" s="125"/>
      <c r="B1344" s="152" t="s">
        <v>730</v>
      </c>
      <c r="C1344" s="153"/>
      <c r="D1344" s="153"/>
      <c r="E1344" s="154"/>
      <c r="F1344" s="80">
        <f>F1132</f>
        <v>0</v>
      </c>
    </row>
    <row r="1345" spans="1:8" ht="44.25" customHeight="1" thickBot="1">
      <c r="A1345" s="125"/>
      <c r="B1345" s="152" t="s">
        <v>731</v>
      </c>
      <c r="C1345" s="153"/>
      <c r="D1345" s="153"/>
      <c r="E1345" s="154"/>
      <c r="F1345" s="95">
        <f>F1145</f>
        <v>0</v>
      </c>
      <c r="G1345" s="115"/>
    </row>
    <row r="1346" spans="1:8" ht="44.25" customHeight="1" thickBot="1">
      <c r="A1346" s="125"/>
      <c r="B1346" s="152" t="s">
        <v>732</v>
      </c>
      <c r="C1346" s="153"/>
      <c r="D1346" s="153"/>
      <c r="E1346" s="154"/>
      <c r="F1346" s="80">
        <f>F1331</f>
        <v>0</v>
      </c>
      <c r="G1346" s="116"/>
    </row>
    <row r="1347" spans="1:8" ht="18" thickBot="1"/>
    <row r="1348" spans="1:8" ht="42.75" customHeight="1" thickBot="1">
      <c r="A1348" s="125"/>
      <c r="B1348" s="157" t="s">
        <v>433</v>
      </c>
      <c r="C1348" s="157"/>
      <c r="D1348" s="157"/>
      <c r="E1348" s="157"/>
      <c r="F1348" s="80">
        <f>SUM(F1337:F1346)</f>
        <v>0</v>
      </c>
      <c r="G1348" s="84"/>
      <c r="H1348" s="84"/>
    </row>
    <row r="1349" spans="1:8" ht="42.75" customHeight="1" thickBot="1">
      <c r="A1349" s="125"/>
      <c r="B1349" s="157" t="s">
        <v>625</v>
      </c>
      <c r="C1349" s="157"/>
      <c r="D1349" s="157"/>
      <c r="E1349" s="157"/>
      <c r="F1349" s="80">
        <f>+F1348*0.2</f>
        <v>0</v>
      </c>
    </row>
    <row r="1350" spans="1:8" ht="42.75" customHeight="1" thickBot="1">
      <c r="A1350" s="125"/>
      <c r="B1350" s="157" t="s">
        <v>626</v>
      </c>
      <c r="C1350" s="157"/>
      <c r="D1350" s="157"/>
      <c r="E1350" s="157"/>
      <c r="F1350" s="80">
        <f>+F1348+F1349</f>
        <v>0</v>
      </c>
    </row>
    <row r="1352" spans="1:8" ht="18" thickBot="1"/>
    <row r="1353" spans="1:8" ht="18.75" thickBot="1">
      <c r="B1353" s="80">
        <v>129475839.7</v>
      </c>
    </row>
    <row r="1354" spans="1:8" ht="18.75" thickBot="1">
      <c r="B1354" s="80">
        <v>25895167.940000001</v>
      </c>
    </row>
    <row r="1355" spans="1:8" ht="18.75" thickBot="1">
      <c r="B1355" s="80">
        <v>155371007.64000002</v>
      </c>
    </row>
  </sheetData>
  <mergeCells count="618">
    <mergeCell ref="B1348:E1348"/>
    <mergeCell ref="B1349:E1349"/>
    <mergeCell ref="B1350:E1350"/>
    <mergeCell ref="B1337:E1337"/>
    <mergeCell ref="B1338:E1338"/>
    <mergeCell ref="B1339:E1339"/>
    <mergeCell ref="B1340:E1340"/>
    <mergeCell ref="B1341:E1341"/>
    <mergeCell ref="B1342:E1342"/>
    <mergeCell ref="B1343:E1343"/>
    <mergeCell ref="B1344:E1344"/>
    <mergeCell ref="B1345:E1345"/>
    <mergeCell ref="B1346:E1346"/>
    <mergeCell ref="A1294:A1295"/>
    <mergeCell ref="A1296:A1297"/>
    <mergeCell ref="A1298:A1299"/>
    <mergeCell ref="A1300:A1301"/>
    <mergeCell ref="A1302:A1303"/>
    <mergeCell ref="A1304:A1305"/>
    <mergeCell ref="A1307:A1308"/>
    <mergeCell ref="A1309:A1310"/>
    <mergeCell ref="B1331:E1331"/>
    <mergeCell ref="A1311:A1312"/>
    <mergeCell ref="A1313:A1314"/>
    <mergeCell ref="A1315:A1316"/>
    <mergeCell ref="A1317:A1318"/>
    <mergeCell ref="A1320:A1321"/>
    <mergeCell ref="A1323:A1324"/>
    <mergeCell ref="A1325:A1326"/>
    <mergeCell ref="A1327:A1328"/>
    <mergeCell ref="A1329:A1330"/>
    <mergeCell ref="A1268:A1269"/>
    <mergeCell ref="A1270:A1271"/>
    <mergeCell ref="A1272:A1273"/>
    <mergeCell ref="A1274:A1275"/>
    <mergeCell ref="A1277:A1278"/>
    <mergeCell ref="A1279:A1280"/>
    <mergeCell ref="A1288:A1289"/>
    <mergeCell ref="A1290:A1291"/>
    <mergeCell ref="A1292:A1293"/>
    <mergeCell ref="A1248:A1249"/>
    <mergeCell ref="A1250:A1251"/>
    <mergeCell ref="A1252:A1253"/>
    <mergeCell ref="A1254:A1255"/>
    <mergeCell ref="A1256:A1257"/>
    <mergeCell ref="A1258:A1259"/>
    <mergeCell ref="A1261:A1262"/>
    <mergeCell ref="A1263:A1264"/>
    <mergeCell ref="A1266:A1267"/>
    <mergeCell ref="A1230:A1231"/>
    <mergeCell ref="A1232:A1233"/>
    <mergeCell ref="A1234:A1235"/>
    <mergeCell ref="A1236:A1237"/>
    <mergeCell ref="A1238:A1239"/>
    <mergeCell ref="A1240:A1241"/>
    <mergeCell ref="A1242:A1243"/>
    <mergeCell ref="A1244:A1245"/>
    <mergeCell ref="A1246:A1247"/>
    <mergeCell ref="A1211:A1212"/>
    <mergeCell ref="A1213:A1214"/>
    <mergeCell ref="A1216:A1217"/>
    <mergeCell ref="A1218:A1219"/>
    <mergeCell ref="A1220:A1221"/>
    <mergeCell ref="A1222:A1223"/>
    <mergeCell ref="A1224:A1225"/>
    <mergeCell ref="A1226:A1227"/>
    <mergeCell ref="A1228:A1229"/>
    <mergeCell ref="A1193:A1194"/>
    <mergeCell ref="A1195:A1196"/>
    <mergeCell ref="A1197:A1198"/>
    <mergeCell ref="A1199:A1200"/>
    <mergeCell ref="A1201:A1202"/>
    <mergeCell ref="A1203:A1204"/>
    <mergeCell ref="A1205:A1206"/>
    <mergeCell ref="A1207:A1208"/>
    <mergeCell ref="A1209:A1210"/>
    <mergeCell ref="A1161:A1162"/>
    <mergeCell ref="A1171:A1172"/>
    <mergeCell ref="A1178:A1179"/>
    <mergeCell ref="A1180:A1181"/>
    <mergeCell ref="A1182:A1183"/>
    <mergeCell ref="A1184:A1185"/>
    <mergeCell ref="A1187:A1188"/>
    <mergeCell ref="A1189:A1190"/>
    <mergeCell ref="A1191:A1192"/>
    <mergeCell ref="A1141:A1142"/>
    <mergeCell ref="A1143:A1144"/>
    <mergeCell ref="B1145:E1145"/>
    <mergeCell ref="B1146:E1146"/>
    <mergeCell ref="A1148:A1149"/>
    <mergeCell ref="A1150:A1151"/>
    <mergeCell ref="A1153:A1154"/>
    <mergeCell ref="A1155:A1156"/>
    <mergeCell ref="A1157:A1158"/>
    <mergeCell ref="A1121:A1122"/>
    <mergeCell ref="A1123:A1124"/>
    <mergeCell ref="A1125:A1126"/>
    <mergeCell ref="A1127:A1129"/>
    <mergeCell ref="A1130:A1131"/>
    <mergeCell ref="B1132:E1132"/>
    <mergeCell ref="B1133:E1133"/>
    <mergeCell ref="A1139:A1140"/>
    <mergeCell ref="A1135:A1136"/>
    <mergeCell ref="A1137:A1138"/>
    <mergeCell ref="A1101:A1102"/>
    <mergeCell ref="A1103:A1104"/>
    <mergeCell ref="A1105:A1106"/>
    <mergeCell ref="A1107:A1109"/>
    <mergeCell ref="A1110:A1111"/>
    <mergeCell ref="A1112:A1113"/>
    <mergeCell ref="A1114:A1115"/>
    <mergeCell ref="A1116:A1117"/>
    <mergeCell ref="A1119:A1120"/>
    <mergeCell ref="A1082:A1083"/>
    <mergeCell ref="A1084:A1085"/>
    <mergeCell ref="A1086:A1087"/>
    <mergeCell ref="A1088:A1089"/>
    <mergeCell ref="A1090:A1091"/>
    <mergeCell ref="A1092:A1093"/>
    <mergeCell ref="A1094:A1095"/>
    <mergeCell ref="A1097:A1098"/>
    <mergeCell ref="A1099:A1100"/>
    <mergeCell ref="A1062:A1063"/>
    <mergeCell ref="A1064:A1065"/>
    <mergeCell ref="A1066:A1067"/>
    <mergeCell ref="A1069:A1070"/>
    <mergeCell ref="A1071:A1072"/>
    <mergeCell ref="A1073:A1074"/>
    <mergeCell ref="A1075:A1076"/>
    <mergeCell ref="A1077:A1078"/>
    <mergeCell ref="A1079:A1080"/>
    <mergeCell ref="A1039:A1040"/>
    <mergeCell ref="A1041:A1043"/>
    <mergeCell ref="A1044:A1046"/>
    <mergeCell ref="A1048:A1049"/>
    <mergeCell ref="A1050:A1051"/>
    <mergeCell ref="A1052:A1053"/>
    <mergeCell ref="A1054:A1056"/>
    <mergeCell ref="A1057:A1058"/>
    <mergeCell ref="A1059:A1061"/>
    <mergeCell ref="A1018:A1019"/>
    <mergeCell ref="A1020:A1021"/>
    <mergeCell ref="A1022:A1023"/>
    <mergeCell ref="A1024:A1025"/>
    <mergeCell ref="A1026:A1027"/>
    <mergeCell ref="A1029:A1030"/>
    <mergeCell ref="A1031:A1032"/>
    <mergeCell ref="A1033:A1035"/>
    <mergeCell ref="A1036:A1038"/>
    <mergeCell ref="A995:A996"/>
    <mergeCell ref="A997:A998"/>
    <mergeCell ref="A999:A1001"/>
    <mergeCell ref="A1002:A1004"/>
    <mergeCell ref="A1005:A1007"/>
    <mergeCell ref="A1008:A1010"/>
    <mergeCell ref="A1011:A1012"/>
    <mergeCell ref="A1013:A1015"/>
    <mergeCell ref="A1016:A1017"/>
    <mergeCell ref="A975:A976"/>
    <mergeCell ref="A977:A978"/>
    <mergeCell ref="A979:A980"/>
    <mergeCell ref="A981:A982"/>
    <mergeCell ref="A983:A984"/>
    <mergeCell ref="A986:A987"/>
    <mergeCell ref="A988:A989"/>
    <mergeCell ref="A990:A991"/>
    <mergeCell ref="A993:A994"/>
    <mergeCell ref="B956:E956"/>
    <mergeCell ref="B957:E957"/>
    <mergeCell ref="A960:A961"/>
    <mergeCell ref="A962:A963"/>
    <mergeCell ref="A965:A966"/>
    <mergeCell ref="A967:A968"/>
    <mergeCell ref="A969:A970"/>
    <mergeCell ref="A971:A972"/>
    <mergeCell ref="A973:A974"/>
    <mergeCell ref="A933:A934"/>
    <mergeCell ref="A935:A936"/>
    <mergeCell ref="A937:A938"/>
    <mergeCell ref="A942:A943"/>
    <mergeCell ref="A944:A945"/>
    <mergeCell ref="A946:A947"/>
    <mergeCell ref="A948:A949"/>
    <mergeCell ref="A950:A952"/>
    <mergeCell ref="A953:A954"/>
    <mergeCell ref="A911:A912"/>
    <mergeCell ref="A913:A914"/>
    <mergeCell ref="A915:A916"/>
    <mergeCell ref="A917:A918"/>
    <mergeCell ref="A919:A920"/>
    <mergeCell ref="A924:A925"/>
    <mergeCell ref="A926:A927"/>
    <mergeCell ref="A928:A929"/>
    <mergeCell ref="A930:A931"/>
    <mergeCell ref="A893:A894"/>
    <mergeCell ref="A895:A896"/>
    <mergeCell ref="A897:A898"/>
    <mergeCell ref="A899:A900"/>
    <mergeCell ref="A901:A902"/>
    <mergeCell ref="A903:A904"/>
    <mergeCell ref="A905:A906"/>
    <mergeCell ref="A909:A910"/>
    <mergeCell ref="A873:A874"/>
    <mergeCell ref="A875:A876"/>
    <mergeCell ref="A878:A879"/>
    <mergeCell ref="A880:A881"/>
    <mergeCell ref="A883:A884"/>
    <mergeCell ref="A885:A886"/>
    <mergeCell ref="A887:A888"/>
    <mergeCell ref="A889:A890"/>
    <mergeCell ref="A891:A892"/>
    <mergeCell ref="A851:A852"/>
    <mergeCell ref="A854:A855"/>
    <mergeCell ref="A857:A858"/>
    <mergeCell ref="A859:A860"/>
    <mergeCell ref="A863:A864"/>
    <mergeCell ref="A865:A866"/>
    <mergeCell ref="A867:A868"/>
    <mergeCell ref="A869:A870"/>
    <mergeCell ref="A871:A872"/>
    <mergeCell ref="A831:A832"/>
    <mergeCell ref="A833:A834"/>
    <mergeCell ref="A836:A837"/>
    <mergeCell ref="A838:A839"/>
    <mergeCell ref="A840:A841"/>
    <mergeCell ref="A843:A844"/>
    <mergeCell ref="A845:A846"/>
    <mergeCell ref="A847:A848"/>
    <mergeCell ref="A849:A850"/>
    <mergeCell ref="A811:A812"/>
    <mergeCell ref="A814:A815"/>
    <mergeCell ref="A816:A817"/>
    <mergeCell ref="A818:A819"/>
    <mergeCell ref="A820:A821"/>
    <mergeCell ref="A822:A823"/>
    <mergeCell ref="A824:A825"/>
    <mergeCell ref="A827:A828"/>
    <mergeCell ref="A829:A830"/>
    <mergeCell ref="A793:A794"/>
    <mergeCell ref="A795:A796"/>
    <mergeCell ref="A797:A798"/>
    <mergeCell ref="A799:A800"/>
    <mergeCell ref="A801:A802"/>
    <mergeCell ref="A803:A804"/>
    <mergeCell ref="A805:A806"/>
    <mergeCell ref="B807:E807"/>
    <mergeCell ref="B808:E808"/>
    <mergeCell ref="A770:A771"/>
    <mergeCell ref="A772:A773"/>
    <mergeCell ref="A774:A775"/>
    <mergeCell ref="A782:A783"/>
    <mergeCell ref="A785:A786"/>
    <mergeCell ref="A787:A788"/>
    <mergeCell ref="A789:A790"/>
    <mergeCell ref="A791:A792"/>
    <mergeCell ref="A780:A781"/>
    <mergeCell ref="A778:A779"/>
    <mergeCell ref="A751:A752"/>
    <mergeCell ref="A753:A754"/>
    <mergeCell ref="A755:A756"/>
    <mergeCell ref="A757:A758"/>
    <mergeCell ref="A759:A760"/>
    <mergeCell ref="A762:A763"/>
    <mergeCell ref="A764:A765"/>
    <mergeCell ref="A766:A767"/>
    <mergeCell ref="A768:A769"/>
    <mergeCell ref="A730:A731"/>
    <mergeCell ref="A732:A733"/>
    <mergeCell ref="A734:A735"/>
    <mergeCell ref="A737:A738"/>
    <mergeCell ref="A739:A740"/>
    <mergeCell ref="A741:A742"/>
    <mergeCell ref="A743:A744"/>
    <mergeCell ref="A745:A746"/>
    <mergeCell ref="A749:A750"/>
    <mergeCell ref="A711:A712"/>
    <mergeCell ref="A713:A714"/>
    <mergeCell ref="A715:A716"/>
    <mergeCell ref="A717:A718"/>
    <mergeCell ref="A719:A720"/>
    <mergeCell ref="A722:A723"/>
    <mergeCell ref="A724:A725"/>
    <mergeCell ref="A726:A727"/>
    <mergeCell ref="A728:A729"/>
    <mergeCell ref="A695:A696"/>
    <mergeCell ref="A697:A698"/>
    <mergeCell ref="A700:A701"/>
    <mergeCell ref="A702:A703"/>
    <mergeCell ref="A706:A707"/>
    <mergeCell ref="A708:A709"/>
    <mergeCell ref="A676:A677"/>
    <mergeCell ref="A678:A679"/>
    <mergeCell ref="A680:A681"/>
    <mergeCell ref="A682:A683"/>
    <mergeCell ref="A685:A686"/>
    <mergeCell ref="A687:A688"/>
    <mergeCell ref="A691:A692"/>
    <mergeCell ref="A693:A694"/>
    <mergeCell ref="A657:A658"/>
    <mergeCell ref="A659:A660"/>
    <mergeCell ref="A661:A662"/>
    <mergeCell ref="A663:A664"/>
    <mergeCell ref="A666:A667"/>
    <mergeCell ref="A668:A669"/>
    <mergeCell ref="A670:A671"/>
    <mergeCell ref="A672:A673"/>
    <mergeCell ref="A641:A642"/>
    <mergeCell ref="A643:A644"/>
    <mergeCell ref="A645:A646"/>
    <mergeCell ref="A648:A649"/>
    <mergeCell ref="A650:A651"/>
    <mergeCell ref="A652:A653"/>
    <mergeCell ref="A655:A656"/>
    <mergeCell ref="A615:A616"/>
    <mergeCell ref="A617:A618"/>
    <mergeCell ref="A619:A620"/>
    <mergeCell ref="A621:A622"/>
    <mergeCell ref="A623:A624"/>
    <mergeCell ref="A630:A631"/>
    <mergeCell ref="A632:A633"/>
    <mergeCell ref="A634:A635"/>
    <mergeCell ref="A639:A640"/>
    <mergeCell ref="A625:A626"/>
    <mergeCell ref="A601:A602"/>
    <mergeCell ref="A603:A604"/>
    <mergeCell ref="A605:A606"/>
    <mergeCell ref="A607:A608"/>
    <mergeCell ref="A609:A610"/>
    <mergeCell ref="A611:A612"/>
    <mergeCell ref="A613:A614"/>
    <mergeCell ref="A595:A596"/>
    <mergeCell ref="A593:A594"/>
    <mergeCell ref="A579:A580"/>
    <mergeCell ref="A581:A582"/>
    <mergeCell ref="A583:A584"/>
    <mergeCell ref="A585:A586"/>
    <mergeCell ref="A587:A588"/>
    <mergeCell ref="A589:A590"/>
    <mergeCell ref="A591:A592"/>
    <mergeCell ref="A597:A598"/>
    <mergeCell ref="A599:A600"/>
    <mergeCell ref="A577:A578"/>
    <mergeCell ref="A549:A550"/>
    <mergeCell ref="A551:A552"/>
    <mergeCell ref="A553:A554"/>
    <mergeCell ref="A555:A556"/>
    <mergeCell ref="A557:A558"/>
    <mergeCell ref="A559:A560"/>
    <mergeCell ref="A562:A563"/>
    <mergeCell ref="A564:A565"/>
    <mergeCell ref="A566:A567"/>
    <mergeCell ref="A537:A538"/>
    <mergeCell ref="A539:A540"/>
    <mergeCell ref="A541:A542"/>
    <mergeCell ref="A543:A544"/>
    <mergeCell ref="A545:A546"/>
    <mergeCell ref="A547:A548"/>
    <mergeCell ref="A568:A569"/>
    <mergeCell ref="A570:A571"/>
    <mergeCell ref="A573:A574"/>
    <mergeCell ref="A518:A519"/>
    <mergeCell ref="A520:A521"/>
    <mergeCell ref="A522:A523"/>
    <mergeCell ref="A524:A525"/>
    <mergeCell ref="A526:A527"/>
    <mergeCell ref="A528:A529"/>
    <mergeCell ref="A531:A532"/>
    <mergeCell ref="A533:A534"/>
    <mergeCell ref="A535:A536"/>
    <mergeCell ref="A500:A501"/>
    <mergeCell ref="A502:A503"/>
    <mergeCell ref="A504:A505"/>
    <mergeCell ref="A506:A507"/>
    <mergeCell ref="A508:A509"/>
    <mergeCell ref="A510:A511"/>
    <mergeCell ref="A512:A513"/>
    <mergeCell ref="A514:A515"/>
    <mergeCell ref="A516:A517"/>
    <mergeCell ref="A481:A482"/>
    <mergeCell ref="A483:A484"/>
    <mergeCell ref="A485:A486"/>
    <mergeCell ref="A487:A488"/>
    <mergeCell ref="A489:A490"/>
    <mergeCell ref="A491:A492"/>
    <mergeCell ref="A493:A494"/>
    <mergeCell ref="A495:A496"/>
    <mergeCell ref="A498:A499"/>
    <mergeCell ref="A463:A464"/>
    <mergeCell ref="A465:A466"/>
    <mergeCell ref="A467:A468"/>
    <mergeCell ref="A469:A470"/>
    <mergeCell ref="A471:A472"/>
    <mergeCell ref="A473:A474"/>
    <mergeCell ref="A475:A476"/>
    <mergeCell ref="A477:A478"/>
    <mergeCell ref="A479:A480"/>
    <mergeCell ref="A444:A445"/>
    <mergeCell ref="A446:A447"/>
    <mergeCell ref="A448:A449"/>
    <mergeCell ref="A450:A451"/>
    <mergeCell ref="A452:A453"/>
    <mergeCell ref="A454:A455"/>
    <mergeCell ref="A457:A458"/>
    <mergeCell ref="A459:A460"/>
    <mergeCell ref="A461:A462"/>
    <mergeCell ref="A425:A426"/>
    <mergeCell ref="A427:A428"/>
    <mergeCell ref="A429:A430"/>
    <mergeCell ref="A431:A432"/>
    <mergeCell ref="A433:A434"/>
    <mergeCell ref="A435:A436"/>
    <mergeCell ref="A437:A438"/>
    <mergeCell ref="A439:A440"/>
    <mergeCell ref="A442:A443"/>
    <mergeCell ref="A407:A408"/>
    <mergeCell ref="A409:A410"/>
    <mergeCell ref="A411:A412"/>
    <mergeCell ref="A413:A414"/>
    <mergeCell ref="A415:A416"/>
    <mergeCell ref="A417:A418"/>
    <mergeCell ref="A419:A420"/>
    <mergeCell ref="A421:A422"/>
    <mergeCell ref="A423:A424"/>
    <mergeCell ref="A389:A390"/>
    <mergeCell ref="A391:A392"/>
    <mergeCell ref="A393:A394"/>
    <mergeCell ref="A395:A396"/>
    <mergeCell ref="A397:A398"/>
    <mergeCell ref="A399:A400"/>
    <mergeCell ref="A401:A402"/>
    <mergeCell ref="A403:A404"/>
    <mergeCell ref="A405:A406"/>
    <mergeCell ref="A371:A372"/>
    <mergeCell ref="A373:A374"/>
    <mergeCell ref="A375:A376"/>
    <mergeCell ref="A377:A378"/>
    <mergeCell ref="A379:A380"/>
    <mergeCell ref="A381:A382"/>
    <mergeCell ref="A383:A384"/>
    <mergeCell ref="A385:A386"/>
    <mergeCell ref="A387:A388"/>
    <mergeCell ref="A353:A354"/>
    <mergeCell ref="A355:A356"/>
    <mergeCell ref="A357:A358"/>
    <mergeCell ref="A359:A360"/>
    <mergeCell ref="A361:A362"/>
    <mergeCell ref="A363:A364"/>
    <mergeCell ref="A365:A366"/>
    <mergeCell ref="A367:A368"/>
    <mergeCell ref="A369:A370"/>
    <mergeCell ref="A335:A336"/>
    <mergeCell ref="A337:A338"/>
    <mergeCell ref="A339:A340"/>
    <mergeCell ref="A341:A342"/>
    <mergeCell ref="A343:A344"/>
    <mergeCell ref="A345:A346"/>
    <mergeCell ref="A347:A348"/>
    <mergeCell ref="A349:A350"/>
    <mergeCell ref="A351:A352"/>
    <mergeCell ref="A317:A318"/>
    <mergeCell ref="A319:A320"/>
    <mergeCell ref="A321:A322"/>
    <mergeCell ref="A323:A324"/>
    <mergeCell ref="A325:A326"/>
    <mergeCell ref="A327:A328"/>
    <mergeCell ref="A329:A330"/>
    <mergeCell ref="A331:A332"/>
    <mergeCell ref="A333:A334"/>
    <mergeCell ref="A301:A302"/>
    <mergeCell ref="A303:A304"/>
    <mergeCell ref="A305:A306"/>
    <mergeCell ref="A307:A308"/>
    <mergeCell ref="A309:A310"/>
    <mergeCell ref="A294:A295"/>
    <mergeCell ref="A311:A312"/>
    <mergeCell ref="A313:A314"/>
    <mergeCell ref="A315:A316"/>
    <mergeCell ref="A280:A281"/>
    <mergeCell ref="A282:A283"/>
    <mergeCell ref="A284:A285"/>
    <mergeCell ref="A286:A287"/>
    <mergeCell ref="A288:A289"/>
    <mergeCell ref="A290:A291"/>
    <mergeCell ref="A292:A293"/>
    <mergeCell ref="A296:A297"/>
    <mergeCell ref="A299:A300"/>
    <mergeCell ref="B263:E263"/>
    <mergeCell ref="B264:E264"/>
    <mergeCell ref="A266:A267"/>
    <mergeCell ref="A268:A269"/>
    <mergeCell ref="A270:A271"/>
    <mergeCell ref="A272:A273"/>
    <mergeCell ref="A274:A275"/>
    <mergeCell ref="A276:A277"/>
    <mergeCell ref="A278:A279"/>
    <mergeCell ref="A245:A246"/>
    <mergeCell ref="A247:A248"/>
    <mergeCell ref="A249:A250"/>
    <mergeCell ref="A251:A252"/>
    <mergeCell ref="A253:A254"/>
    <mergeCell ref="A255:A256"/>
    <mergeCell ref="A257:A258"/>
    <mergeCell ref="A259:A260"/>
    <mergeCell ref="A261:A262"/>
    <mergeCell ref="A226:A227"/>
    <mergeCell ref="A228:A229"/>
    <mergeCell ref="A230:A231"/>
    <mergeCell ref="A235:A236"/>
    <mergeCell ref="A232:A233"/>
    <mergeCell ref="A237:A238"/>
    <mergeCell ref="A239:A240"/>
    <mergeCell ref="A241:A242"/>
    <mergeCell ref="A243:A244"/>
    <mergeCell ref="A207:A208"/>
    <mergeCell ref="A209:A210"/>
    <mergeCell ref="A211:A212"/>
    <mergeCell ref="A214:A215"/>
    <mergeCell ref="A216:A217"/>
    <mergeCell ref="A218:A219"/>
    <mergeCell ref="A220:A221"/>
    <mergeCell ref="A222:A223"/>
    <mergeCell ref="A224:A225"/>
    <mergeCell ref="B191:E191"/>
    <mergeCell ref="A192:A193"/>
    <mergeCell ref="A194:A195"/>
    <mergeCell ref="A196:A197"/>
    <mergeCell ref="A198:A199"/>
    <mergeCell ref="A200:A201"/>
    <mergeCell ref="B202:E202"/>
    <mergeCell ref="B203:E203"/>
    <mergeCell ref="A205:A206"/>
    <mergeCell ref="A172:A173"/>
    <mergeCell ref="A174:A175"/>
    <mergeCell ref="A176:A177"/>
    <mergeCell ref="A179:A180"/>
    <mergeCell ref="A181:A182"/>
    <mergeCell ref="A183:A184"/>
    <mergeCell ref="A186:A187"/>
    <mergeCell ref="A188:A189"/>
    <mergeCell ref="B190:E190"/>
    <mergeCell ref="A153:A154"/>
    <mergeCell ref="A155:A156"/>
    <mergeCell ref="A157:A158"/>
    <mergeCell ref="B160:E160"/>
    <mergeCell ref="B161:E161"/>
    <mergeCell ref="A164:A165"/>
    <mergeCell ref="A166:A167"/>
    <mergeCell ref="A168:A169"/>
    <mergeCell ref="A170:A171"/>
    <mergeCell ref="A135:A136"/>
    <mergeCell ref="A137:A138"/>
    <mergeCell ref="A143:A144"/>
    <mergeCell ref="A139:A140"/>
    <mergeCell ref="A141:A142"/>
    <mergeCell ref="A145:A146"/>
    <mergeCell ref="A147:A148"/>
    <mergeCell ref="A149:A150"/>
    <mergeCell ref="A151:A152"/>
    <mergeCell ref="A118:A119"/>
    <mergeCell ref="A120:A121"/>
    <mergeCell ref="A122:A123"/>
    <mergeCell ref="A124:A125"/>
    <mergeCell ref="B127:E127"/>
    <mergeCell ref="B128:E128"/>
    <mergeCell ref="A129:A130"/>
    <mergeCell ref="A131:A132"/>
    <mergeCell ref="A133:A134"/>
    <mergeCell ref="A97:A98"/>
    <mergeCell ref="A100:A101"/>
    <mergeCell ref="A102:A103"/>
    <mergeCell ref="A104:A105"/>
    <mergeCell ref="A107:A108"/>
    <mergeCell ref="A109:A110"/>
    <mergeCell ref="A111:A112"/>
    <mergeCell ref="A113:A114"/>
    <mergeCell ref="A115:A116"/>
    <mergeCell ref="A78:A79"/>
    <mergeCell ref="A80:A81"/>
    <mergeCell ref="A82:A83"/>
    <mergeCell ref="A84:A85"/>
    <mergeCell ref="A87:A88"/>
    <mergeCell ref="A89:A90"/>
    <mergeCell ref="A91:A92"/>
    <mergeCell ref="A93:A94"/>
    <mergeCell ref="A95:A96"/>
    <mergeCell ref="A59:A60"/>
    <mergeCell ref="A61:A62"/>
    <mergeCell ref="A64:A65"/>
    <mergeCell ref="A66:A67"/>
    <mergeCell ref="A68:A69"/>
    <mergeCell ref="A70:A71"/>
    <mergeCell ref="A72:A73"/>
    <mergeCell ref="A74:A75"/>
    <mergeCell ref="A76:A77"/>
    <mergeCell ref="B1334:E1334"/>
    <mergeCell ref="A2:F2"/>
    <mergeCell ref="A4:F4"/>
    <mergeCell ref="A11:A12"/>
    <mergeCell ref="A13:A14"/>
    <mergeCell ref="A15:A16"/>
    <mergeCell ref="A18:A19"/>
    <mergeCell ref="A20:A21"/>
    <mergeCell ref="A22:A23"/>
    <mergeCell ref="A24:A25"/>
    <mergeCell ref="A26:A27"/>
    <mergeCell ref="A28:A29"/>
    <mergeCell ref="A30:A31"/>
    <mergeCell ref="A32:A33"/>
    <mergeCell ref="A36:A37"/>
    <mergeCell ref="A38:A39"/>
    <mergeCell ref="A40:A41"/>
    <mergeCell ref="A43:A44"/>
    <mergeCell ref="A45:A46"/>
    <mergeCell ref="A47:A48"/>
    <mergeCell ref="A49:A50"/>
    <mergeCell ref="A51:A52"/>
    <mergeCell ref="A54:A55"/>
    <mergeCell ref="A56:A57"/>
  </mergeCells>
  <printOptions horizontalCentered="1"/>
  <pageMargins left="0.39370078740157483" right="0.19685039370078741" top="0.39370078740157483" bottom="0.59055118110236227" header="0.51181102362204722" footer="0.51181102362204722"/>
  <pageSetup paperSize="9" scale="59" firstPageNumber="457" fitToHeight="0" orientation="portrait" useFirstPageNumber="1" r:id="rId1"/>
  <headerFooter>
    <oddFooter>&amp;LTravaux de construction de la Cité des Métiers et des Compétences de la région de Laayoune – Sakia El Hamra à Laayoun&amp;R&amp;P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BRD PRIX</vt:lpstr>
      <vt:lpstr>'BRD PRIX'!Impression_des_titres</vt:lpstr>
      <vt:lpstr>'BRD PRIX'!Zone_d_impression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ASMAA HSAINI</cp:lastModifiedBy>
  <cp:lastPrinted>2020-03-12T19:17:57Z</cp:lastPrinted>
  <dcterms:created xsi:type="dcterms:W3CDTF">2020-02-09T22:12:24Z</dcterms:created>
  <dcterms:modified xsi:type="dcterms:W3CDTF">2020-03-12T19:24:10Z</dcterms:modified>
</cp:coreProperties>
</file>